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B304428-6B64-4F2A-A7D3-05B823A26113}" xr6:coauthVersionLast="47" xr6:coauthVersionMax="47" xr10:uidLastSave="{00000000-0000-0000-0000-000000000000}"/>
  <bookViews>
    <workbookView xWindow="-120" yWindow="-120" windowWidth="24240" windowHeight="13140" xr2:uid="{C0774AD7-763C-48D9-BD94-600D972CBA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G10" i="1" s="1"/>
  <c r="H10" i="1" s="1"/>
  <c r="D9" i="1"/>
  <c r="E9" i="1" s="1"/>
  <c r="C10" i="1" s="1"/>
  <c r="C5" i="1"/>
  <c r="G21" i="1" l="1"/>
  <c r="H21" i="1" s="1"/>
  <c r="G17" i="1"/>
  <c r="H17" i="1" s="1"/>
  <c r="G13" i="1"/>
  <c r="H13" i="1" s="1"/>
  <c r="G9" i="1"/>
  <c r="H9" i="1" s="1"/>
  <c r="G20" i="1"/>
  <c r="H20" i="1" s="1"/>
  <c r="G16" i="1"/>
  <c r="H16" i="1" s="1"/>
  <c r="G12" i="1"/>
  <c r="H12" i="1" s="1"/>
  <c r="G11" i="1"/>
  <c r="H11" i="1" s="1"/>
  <c r="G23" i="1"/>
  <c r="H23" i="1" s="1"/>
  <c r="G19" i="1"/>
  <c r="H19" i="1" s="1"/>
  <c r="G15" i="1"/>
  <c r="H15" i="1" s="1"/>
  <c r="G22" i="1"/>
  <c r="H22" i="1" s="1"/>
  <c r="G18" i="1"/>
  <c r="H18" i="1" s="1"/>
  <c r="G14" i="1"/>
  <c r="H14" i="1" s="1"/>
  <c r="J9" i="1"/>
  <c r="K9" i="1" s="1"/>
  <c r="D10" i="1"/>
  <c r="J10" i="1" s="1"/>
  <c r="K10" i="1" s="1"/>
  <c r="M10" i="1" s="1"/>
  <c r="M9" i="1" l="1"/>
  <c r="E10" i="1"/>
  <c r="C11" i="1" s="1"/>
  <c r="D11" i="1" s="1"/>
  <c r="J11" i="1" s="1"/>
  <c r="K11" i="1" s="1"/>
  <c r="M11" i="1" s="1"/>
  <c r="E11" i="1" l="1"/>
  <c r="C12" i="1" s="1"/>
  <c r="D12" i="1" s="1"/>
  <c r="E12" i="1"/>
  <c r="C13" i="1" s="1"/>
  <c r="J12" i="1"/>
  <c r="K12" i="1" s="1"/>
  <c r="M12" i="1" s="1"/>
  <c r="D13" i="1"/>
  <c r="E13" i="1" l="1"/>
  <c r="C14" i="1" s="1"/>
  <c r="J13" i="1"/>
  <c r="K13" i="1" s="1"/>
  <c r="M13" i="1" s="1"/>
  <c r="D14" i="1"/>
  <c r="E14" i="1" l="1"/>
  <c r="C15" i="1" s="1"/>
  <c r="J14" i="1"/>
  <c r="K14" i="1" s="1"/>
  <c r="M14" i="1" s="1"/>
  <c r="D15" i="1"/>
  <c r="E15" i="1" l="1"/>
  <c r="C16" i="1" s="1"/>
  <c r="J15" i="1"/>
  <c r="K15" i="1" s="1"/>
  <c r="M15" i="1" s="1"/>
  <c r="D16" i="1"/>
  <c r="E16" i="1" l="1"/>
  <c r="C17" i="1" s="1"/>
  <c r="J16" i="1"/>
  <c r="K16" i="1" s="1"/>
  <c r="M16" i="1" s="1"/>
  <c r="D17" i="1"/>
  <c r="E17" i="1" l="1"/>
  <c r="C18" i="1" s="1"/>
  <c r="J17" i="1"/>
  <c r="K17" i="1" s="1"/>
  <c r="M17" i="1" s="1"/>
  <c r="D18" i="1"/>
  <c r="E18" i="1" l="1"/>
  <c r="C19" i="1" s="1"/>
  <c r="J18" i="1"/>
  <c r="K18" i="1" s="1"/>
  <c r="M18" i="1" s="1"/>
  <c r="D19" i="1"/>
  <c r="E19" i="1" l="1"/>
  <c r="C20" i="1" s="1"/>
  <c r="J19" i="1"/>
  <c r="K19" i="1" s="1"/>
  <c r="M19" i="1" s="1"/>
  <c r="D20" i="1"/>
  <c r="E20" i="1" l="1"/>
  <c r="C21" i="1" s="1"/>
  <c r="J20" i="1"/>
  <c r="K20" i="1" s="1"/>
  <c r="M20" i="1" s="1"/>
  <c r="D21" i="1"/>
  <c r="E21" i="1" l="1"/>
  <c r="C22" i="1" s="1"/>
  <c r="J21" i="1"/>
  <c r="K21" i="1" s="1"/>
  <c r="M21" i="1" s="1"/>
  <c r="D22" i="1"/>
  <c r="E22" i="1" l="1"/>
  <c r="C23" i="1" s="1"/>
  <c r="D23" i="1" s="1"/>
  <c r="J22" i="1"/>
  <c r="K22" i="1" s="1"/>
  <c r="M22" i="1" s="1"/>
  <c r="E23" i="1" l="1"/>
  <c r="J23" i="1"/>
  <c r="K23" i="1" s="1"/>
  <c r="M23" i="1" s="1"/>
</calcChain>
</file>

<file path=xl/sharedStrings.xml><?xml version="1.0" encoding="utf-8"?>
<sst xmlns="http://schemas.openxmlformats.org/spreadsheetml/2006/main" count="34" uniqueCount="31">
  <si>
    <t>DEPRECIATION FOR 100KW SOLAR POWER PLANT</t>
  </si>
  <si>
    <t>SYSTEM COST</t>
  </si>
  <si>
    <t>GST (COST/1.12)</t>
  </si>
  <si>
    <t>GST - 12%</t>
  </si>
  <si>
    <t>ACTUAL COST</t>
  </si>
  <si>
    <t>F.Y.</t>
  </si>
  <si>
    <t>OPENING</t>
  </si>
  <si>
    <t>CLOSING</t>
  </si>
  <si>
    <t>(assuming System was Purchased on 01-04-2023)</t>
  </si>
  <si>
    <t>2023-24</t>
  </si>
  <si>
    <t>DEP. (40%)</t>
  </si>
  <si>
    <t>2024-25</t>
  </si>
  <si>
    <t>2023-25</t>
  </si>
  <si>
    <t>2024-26</t>
  </si>
  <si>
    <t>2023-26</t>
  </si>
  <si>
    <t>2024-27</t>
  </si>
  <si>
    <t>2023-27</t>
  </si>
  <si>
    <t>2024-28</t>
  </si>
  <si>
    <t>2023-28</t>
  </si>
  <si>
    <t>2024-29</t>
  </si>
  <si>
    <t>2023-29</t>
  </si>
  <si>
    <t>2024-30</t>
  </si>
  <si>
    <t>2023-30</t>
  </si>
  <si>
    <t>2024-31</t>
  </si>
  <si>
    <t>2023-31</t>
  </si>
  <si>
    <t>PROFIT</t>
  </si>
  <si>
    <t>TAX</t>
  </si>
  <si>
    <t>W/O SOLAR</t>
  </si>
  <si>
    <t>WITH SOLAR</t>
  </si>
  <si>
    <t>TAX BENEFITS</t>
  </si>
  <si>
    <t>T.O.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</si>
</sst>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165" fontId="0" fillId="0" borderId="1" xfId="1" applyNumberFormat="1" applyFont="1" applyBorder="1"/>
    <xf numFmtId="165" fontId="0" fillId="0" borderId="1" xfId="0" applyNumberForma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165" fontId="0" fillId="0" borderId="0" xfId="1" applyNumberFormat="1" applyFont="1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left"/>
    </xf>
    <xf numFmtId="0" fontId="2" fillId="0" borderId="7" xfId="0" applyFont="1" applyBorder="1"/>
    <xf numFmtId="0" fontId="2" fillId="0" borderId="8" xfId="0" applyFont="1" applyFill="1" applyBorder="1"/>
    <xf numFmtId="0" fontId="0" fillId="0" borderId="7" xfId="0" applyBorder="1"/>
    <xf numFmtId="165" fontId="0" fillId="0" borderId="8" xfId="0" applyNumberFormat="1" applyBorder="1"/>
    <xf numFmtId="0" fontId="0" fillId="0" borderId="9" xfId="0" applyBorder="1"/>
    <xf numFmtId="165" fontId="0" fillId="0" borderId="10" xfId="1" applyNumberFormat="1" applyFont="1" applyBorder="1"/>
    <xf numFmtId="165" fontId="0" fillId="0" borderId="10" xfId="0" applyNumberFormat="1" applyBorder="1"/>
    <xf numFmtId="0" fontId="0" fillId="0" borderId="11" xfId="0" applyBorder="1"/>
    <xf numFmtId="165" fontId="0" fillId="0" borderId="1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B942-57D0-49D1-BD45-176F3E0E84D0}">
  <sheetPr>
    <pageSetUpPr fitToPage="1"/>
  </sheetPr>
  <dimension ref="A1:M23"/>
  <sheetViews>
    <sheetView tabSelected="1" workbookViewId="0">
      <selection activeCell="B1" sqref="B1:M1"/>
    </sheetView>
  </sheetViews>
  <sheetFormatPr defaultRowHeight="15" x14ac:dyDescent="0.25"/>
  <cols>
    <col min="1" max="1" width="5" customWidth="1"/>
    <col min="2" max="2" width="15.28515625" bestFit="1" customWidth="1"/>
    <col min="3" max="3" width="11.5703125" style="2" bestFit="1" customWidth="1"/>
    <col min="4" max="4" width="10.7109375" bestFit="1" customWidth="1"/>
    <col min="5" max="8" width="10" bestFit="1" customWidth="1"/>
    <col min="10" max="11" width="10" bestFit="1" customWidth="1"/>
    <col min="13" max="13" width="13.140625" bestFit="1" customWidth="1"/>
  </cols>
  <sheetData>
    <row r="1" spans="1:13" ht="18.75" x14ac:dyDescent="0.3">
      <c r="A1" s="1"/>
      <c r="B1" s="9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x14ac:dyDescent="0.25">
      <c r="A2" s="1"/>
      <c r="B2" s="12"/>
      <c r="C2" s="13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x14ac:dyDescent="0.25">
      <c r="B3" s="12" t="s">
        <v>1</v>
      </c>
      <c r="C3" s="13">
        <v>6000000</v>
      </c>
      <c r="D3" s="16" t="s">
        <v>8</v>
      </c>
      <c r="E3" s="16"/>
      <c r="F3" s="16"/>
      <c r="G3" s="16"/>
      <c r="H3" s="16"/>
      <c r="I3" s="14"/>
      <c r="J3" s="14"/>
      <c r="K3" s="14"/>
      <c r="L3" s="14"/>
      <c r="M3" s="15"/>
    </row>
    <row r="4" spans="1:13" x14ac:dyDescent="0.25">
      <c r="B4" s="12" t="s">
        <v>2</v>
      </c>
      <c r="C4" s="13">
        <v>642857.14285714366</v>
      </c>
      <c r="D4" s="14" t="s">
        <v>3</v>
      </c>
      <c r="E4" s="14"/>
      <c r="F4" s="14"/>
      <c r="G4" s="14"/>
      <c r="H4" s="14"/>
      <c r="I4" s="14"/>
      <c r="J4" s="14"/>
      <c r="K4" s="14"/>
      <c r="L4" s="14"/>
      <c r="M4" s="15"/>
    </row>
    <row r="5" spans="1:13" x14ac:dyDescent="0.25">
      <c r="B5" s="12" t="s">
        <v>4</v>
      </c>
      <c r="C5" s="13">
        <f>C3-C4</f>
        <v>5357142.8571428563</v>
      </c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13" x14ac:dyDescent="0.25">
      <c r="B6" s="12" t="s">
        <v>30</v>
      </c>
      <c r="C6" s="13">
        <v>50000000</v>
      </c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x14ac:dyDescent="0.25">
      <c r="B7" s="12" t="s">
        <v>25</v>
      </c>
      <c r="C7" s="13">
        <f>C6*10%</f>
        <v>5000000</v>
      </c>
      <c r="D7" s="14"/>
      <c r="E7" s="14"/>
      <c r="F7" s="14"/>
      <c r="G7" s="7" t="s">
        <v>27</v>
      </c>
      <c r="H7" s="7"/>
      <c r="I7" s="14"/>
      <c r="J7" s="7" t="s">
        <v>28</v>
      </c>
      <c r="K7" s="7"/>
      <c r="L7" s="14"/>
      <c r="M7" s="15"/>
    </row>
    <row r="8" spans="1:13" x14ac:dyDescent="0.25">
      <c r="B8" s="17" t="s">
        <v>5</v>
      </c>
      <c r="C8" s="4" t="s">
        <v>6</v>
      </c>
      <c r="D8" s="3" t="s">
        <v>10</v>
      </c>
      <c r="E8" s="3" t="s">
        <v>7</v>
      </c>
      <c r="F8" s="14"/>
      <c r="G8" s="8" t="s">
        <v>25</v>
      </c>
      <c r="H8" s="8" t="s">
        <v>26</v>
      </c>
      <c r="I8" s="14"/>
      <c r="J8" s="8" t="s">
        <v>25</v>
      </c>
      <c r="K8" s="8" t="s">
        <v>26</v>
      </c>
      <c r="L8" s="14"/>
      <c r="M8" s="18" t="s">
        <v>29</v>
      </c>
    </row>
    <row r="9" spans="1:13" x14ac:dyDescent="0.25">
      <c r="B9" s="19" t="s">
        <v>9</v>
      </c>
      <c r="C9" s="5">
        <v>5357142.8571428563</v>
      </c>
      <c r="D9" s="6">
        <f>-C9*40%</f>
        <v>-2142857.1428571427</v>
      </c>
      <c r="E9" s="6">
        <f>C9+D9</f>
        <v>3214285.7142857136</v>
      </c>
      <c r="F9" s="14"/>
      <c r="G9" s="5">
        <f>$C$7</f>
        <v>5000000</v>
      </c>
      <c r="H9" s="5">
        <f>G9*30%</f>
        <v>1500000</v>
      </c>
      <c r="I9" s="14"/>
      <c r="J9" s="5">
        <f>$C$7+D9</f>
        <v>2857142.8571428573</v>
      </c>
      <c r="K9" s="5">
        <f>J9*30%</f>
        <v>857142.85714285716</v>
      </c>
      <c r="L9" s="14"/>
      <c r="M9" s="20">
        <f>H9-K9</f>
        <v>642857.14285714284</v>
      </c>
    </row>
    <row r="10" spans="1:13" x14ac:dyDescent="0.25">
      <c r="B10" s="19" t="s">
        <v>11</v>
      </c>
      <c r="C10" s="5">
        <f>E9</f>
        <v>3214285.7142857136</v>
      </c>
      <c r="D10" s="6">
        <f>-C10*40%</f>
        <v>-1285714.2857142854</v>
      </c>
      <c r="E10" s="6">
        <f>C10+D10</f>
        <v>1928571.4285714282</v>
      </c>
      <c r="F10" s="14"/>
      <c r="G10" s="5">
        <f t="shared" ref="G10:G23" si="0">$C$7</f>
        <v>5000000</v>
      </c>
      <c r="H10" s="5">
        <f t="shared" ref="H10:H23" si="1">G10*30%</f>
        <v>1500000</v>
      </c>
      <c r="I10" s="14"/>
      <c r="J10" s="5">
        <f t="shared" ref="J10:J23" si="2">$C$7+D10</f>
        <v>3714285.7142857146</v>
      </c>
      <c r="K10" s="5">
        <f t="shared" ref="K10:K23" si="3">J10*30%</f>
        <v>1114285.7142857143</v>
      </c>
      <c r="L10" s="14"/>
      <c r="M10" s="20">
        <f t="shared" ref="M10:M23" si="4">H10-K10</f>
        <v>385714.28571428568</v>
      </c>
    </row>
    <row r="11" spans="1:13" x14ac:dyDescent="0.25">
      <c r="B11" s="19" t="s">
        <v>12</v>
      </c>
      <c r="C11" s="5">
        <f t="shared" ref="C11:C23" si="5">E10</f>
        <v>1928571.4285714282</v>
      </c>
      <c r="D11" s="6">
        <f t="shared" ref="D11:D23" si="6">-C11*40%</f>
        <v>-771428.57142857136</v>
      </c>
      <c r="E11" s="6">
        <f t="shared" ref="E11:E23" si="7">C11+D11</f>
        <v>1157142.8571428568</v>
      </c>
      <c r="F11" s="14"/>
      <c r="G11" s="5">
        <f t="shared" si="0"/>
        <v>5000000</v>
      </c>
      <c r="H11" s="5">
        <f t="shared" si="1"/>
        <v>1500000</v>
      </c>
      <c r="I11" s="14"/>
      <c r="J11" s="5">
        <f t="shared" si="2"/>
        <v>4228571.4285714291</v>
      </c>
      <c r="K11" s="5">
        <f t="shared" si="3"/>
        <v>1268571.4285714286</v>
      </c>
      <c r="L11" s="14"/>
      <c r="M11" s="20">
        <f t="shared" si="4"/>
        <v>231428.57142857136</v>
      </c>
    </row>
    <row r="12" spans="1:13" x14ac:dyDescent="0.25">
      <c r="B12" s="19" t="s">
        <v>13</v>
      </c>
      <c r="C12" s="5">
        <f t="shared" si="5"/>
        <v>1157142.8571428568</v>
      </c>
      <c r="D12" s="6">
        <f t="shared" si="6"/>
        <v>-462857.14285714272</v>
      </c>
      <c r="E12" s="6">
        <f t="shared" si="7"/>
        <v>694285.71428571409</v>
      </c>
      <c r="F12" s="14"/>
      <c r="G12" s="5">
        <f t="shared" si="0"/>
        <v>5000000</v>
      </c>
      <c r="H12" s="5">
        <f t="shared" si="1"/>
        <v>1500000</v>
      </c>
      <c r="I12" s="14"/>
      <c r="J12" s="5">
        <f t="shared" si="2"/>
        <v>4537142.8571428573</v>
      </c>
      <c r="K12" s="5">
        <f t="shared" si="3"/>
        <v>1361142.857142857</v>
      </c>
      <c r="L12" s="14"/>
      <c r="M12" s="20">
        <f t="shared" si="4"/>
        <v>138857.14285714296</v>
      </c>
    </row>
    <row r="13" spans="1:13" x14ac:dyDescent="0.25">
      <c r="B13" s="19" t="s">
        <v>14</v>
      </c>
      <c r="C13" s="5">
        <f t="shared" si="5"/>
        <v>694285.71428571409</v>
      </c>
      <c r="D13" s="6">
        <f t="shared" si="6"/>
        <v>-277714.28571428562</v>
      </c>
      <c r="E13" s="6">
        <f t="shared" si="7"/>
        <v>416571.42857142846</v>
      </c>
      <c r="F13" s="14"/>
      <c r="G13" s="5">
        <f t="shared" si="0"/>
        <v>5000000</v>
      </c>
      <c r="H13" s="5">
        <f t="shared" si="1"/>
        <v>1500000</v>
      </c>
      <c r="I13" s="14"/>
      <c r="J13" s="5">
        <f t="shared" si="2"/>
        <v>4722285.7142857146</v>
      </c>
      <c r="K13" s="5">
        <f t="shared" si="3"/>
        <v>1416685.7142857143</v>
      </c>
      <c r="L13" s="14"/>
      <c r="M13" s="20">
        <f t="shared" si="4"/>
        <v>83314.285714285681</v>
      </c>
    </row>
    <row r="14" spans="1:13" x14ac:dyDescent="0.25">
      <c r="B14" s="19" t="s">
        <v>15</v>
      </c>
      <c r="C14" s="5">
        <f t="shared" si="5"/>
        <v>416571.42857142846</v>
      </c>
      <c r="D14" s="6">
        <f t="shared" si="6"/>
        <v>-166628.57142857139</v>
      </c>
      <c r="E14" s="6">
        <f t="shared" si="7"/>
        <v>249942.85714285707</v>
      </c>
      <c r="F14" s="14"/>
      <c r="G14" s="5">
        <f t="shared" si="0"/>
        <v>5000000</v>
      </c>
      <c r="H14" s="5">
        <f t="shared" si="1"/>
        <v>1500000</v>
      </c>
      <c r="I14" s="14"/>
      <c r="J14" s="5">
        <f t="shared" si="2"/>
        <v>4833371.4285714282</v>
      </c>
      <c r="K14" s="5">
        <f t="shared" si="3"/>
        <v>1450011.4285714284</v>
      </c>
      <c r="L14" s="14"/>
      <c r="M14" s="20">
        <f t="shared" si="4"/>
        <v>49988.571428571595</v>
      </c>
    </row>
    <row r="15" spans="1:13" x14ac:dyDescent="0.25">
      <c r="B15" s="19" t="s">
        <v>16</v>
      </c>
      <c r="C15" s="5">
        <f t="shared" si="5"/>
        <v>249942.85714285707</v>
      </c>
      <c r="D15" s="6">
        <f t="shared" si="6"/>
        <v>-99977.142857142841</v>
      </c>
      <c r="E15" s="6">
        <f t="shared" si="7"/>
        <v>149965.71428571423</v>
      </c>
      <c r="F15" s="14"/>
      <c r="G15" s="5">
        <f t="shared" si="0"/>
        <v>5000000</v>
      </c>
      <c r="H15" s="5">
        <f t="shared" si="1"/>
        <v>1500000</v>
      </c>
      <c r="I15" s="14"/>
      <c r="J15" s="5">
        <f t="shared" si="2"/>
        <v>4900022.8571428573</v>
      </c>
      <c r="K15" s="5">
        <f t="shared" si="3"/>
        <v>1470006.857142857</v>
      </c>
      <c r="L15" s="14"/>
      <c r="M15" s="20">
        <f t="shared" si="4"/>
        <v>29993.142857142957</v>
      </c>
    </row>
    <row r="16" spans="1:13" x14ac:dyDescent="0.25">
      <c r="B16" s="19" t="s">
        <v>17</v>
      </c>
      <c r="C16" s="5">
        <f t="shared" si="5"/>
        <v>149965.71428571423</v>
      </c>
      <c r="D16" s="6">
        <f t="shared" si="6"/>
        <v>-59986.285714285696</v>
      </c>
      <c r="E16" s="6">
        <f t="shared" si="7"/>
        <v>89979.428571428536</v>
      </c>
      <c r="F16" s="14"/>
      <c r="G16" s="5">
        <f t="shared" si="0"/>
        <v>5000000</v>
      </c>
      <c r="H16" s="5">
        <f t="shared" si="1"/>
        <v>1500000</v>
      </c>
      <c r="I16" s="14"/>
      <c r="J16" s="5">
        <f t="shared" si="2"/>
        <v>4940013.7142857146</v>
      </c>
      <c r="K16" s="5">
        <f t="shared" si="3"/>
        <v>1482004.1142857142</v>
      </c>
      <c r="L16" s="14"/>
      <c r="M16" s="20">
        <f t="shared" si="4"/>
        <v>17995.885714285774</v>
      </c>
    </row>
    <row r="17" spans="2:13" x14ac:dyDescent="0.25">
      <c r="B17" s="19" t="s">
        <v>18</v>
      </c>
      <c r="C17" s="5">
        <f t="shared" si="5"/>
        <v>89979.428571428536</v>
      </c>
      <c r="D17" s="6">
        <f t="shared" si="6"/>
        <v>-35991.771428571417</v>
      </c>
      <c r="E17" s="6">
        <f t="shared" si="7"/>
        <v>53987.657142857119</v>
      </c>
      <c r="F17" s="14"/>
      <c r="G17" s="5">
        <f t="shared" si="0"/>
        <v>5000000</v>
      </c>
      <c r="H17" s="5">
        <f t="shared" si="1"/>
        <v>1500000</v>
      </c>
      <c r="I17" s="14"/>
      <c r="J17" s="5">
        <f t="shared" si="2"/>
        <v>4964008.2285714289</v>
      </c>
      <c r="K17" s="5">
        <f t="shared" si="3"/>
        <v>1489202.4685714287</v>
      </c>
      <c r="L17" s="14"/>
      <c r="M17" s="20">
        <f t="shared" si="4"/>
        <v>10797.531428571325</v>
      </c>
    </row>
    <row r="18" spans="2:13" x14ac:dyDescent="0.25">
      <c r="B18" s="19" t="s">
        <v>19</v>
      </c>
      <c r="C18" s="5">
        <f t="shared" si="5"/>
        <v>53987.657142857119</v>
      </c>
      <c r="D18" s="6">
        <f t="shared" si="6"/>
        <v>-21595.06285714285</v>
      </c>
      <c r="E18" s="6">
        <f t="shared" si="7"/>
        <v>32392.594285714269</v>
      </c>
      <c r="F18" s="14"/>
      <c r="G18" s="5">
        <f t="shared" si="0"/>
        <v>5000000</v>
      </c>
      <c r="H18" s="5">
        <f t="shared" si="1"/>
        <v>1500000</v>
      </c>
      <c r="I18" s="14"/>
      <c r="J18" s="5">
        <f t="shared" si="2"/>
        <v>4978404.9371428574</v>
      </c>
      <c r="K18" s="5">
        <f t="shared" si="3"/>
        <v>1493521.4811428571</v>
      </c>
      <c r="L18" s="14"/>
      <c r="M18" s="20">
        <f t="shared" si="4"/>
        <v>6478.518857142888</v>
      </c>
    </row>
    <row r="19" spans="2:13" x14ac:dyDescent="0.25">
      <c r="B19" s="19" t="s">
        <v>20</v>
      </c>
      <c r="C19" s="5">
        <f t="shared" si="5"/>
        <v>32392.594285714269</v>
      </c>
      <c r="D19" s="6">
        <f t="shared" si="6"/>
        <v>-12957.037714285709</v>
      </c>
      <c r="E19" s="6">
        <f t="shared" si="7"/>
        <v>19435.556571428562</v>
      </c>
      <c r="F19" s="14"/>
      <c r="G19" s="5">
        <f t="shared" si="0"/>
        <v>5000000</v>
      </c>
      <c r="H19" s="5">
        <f t="shared" si="1"/>
        <v>1500000</v>
      </c>
      <c r="I19" s="14"/>
      <c r="J19" s="5">
        <f t="shared" si="2"/>
        <v>4987042.9622857142</v>
      </c>
      <c r="K19" s="5">
        <f t="shared" si="3"/>
        <v>1496112.8886857142</v>
      </c>
      <c r="L19" s="14"/>
      <c r="M19" s="20">
        <f t="shared" si="4"/>
        <v>3887.1113142857794</v>
      </c>
    </row>
    <row r="20" spans="2:13" x14ac:dyDescent="0.25">
      <c r="B20" s="19" t="s">
        <v>21</v>
      </c>
      <c r="C20" s="5">
        <f t="shared" si="5"/>
        <v>19435.556571428562</v>
      </c>
      <c r="D20" s="6">
        <f t="shared" si="6"/>
        <v>-7774.222628571425</v>
      </c>
      <c r="E20" s="6">
        <f t="shared" si="7"/>
        <v>11661.333942857138</v>
      </c>
      <c r="F20" s="14"/>
      <c r="G20" s="5">
        <f t="shared" si="0"/>
        <v>5000000</v>
      </c>
      <c r="H20" s="5">
        <f t="shared" si="1"/>
        <v>1500000</v>
      </c>
      <c r="I20" s="14"/>
      <c r="J20" s="5">
        <f t="shared" si="2"/>
        <v>4992225.7773714289</v>
      </c>
      <c r="K20" s="5">
        <f t="shared" si="3"/>
        <v>1497667.7332114286</v>
      </c>
      <c r="L20" s="14"/>
      <c r="M20" s="20">
        <f t="shared" si="4"/>
        <v>2332.2667885713745</v>
      </c>
    </row>
    <row r="21" spans="2:13" x14ac:dyDescent="0.25">
      <c r="B21" s="19" t="s">
        <v>22</v>
      </c>
      <c r="C21" s="5">
        <f t="shared" si="5"/>
        <v>11661.333942857138</v>
      </c>
      <c r="D21" s="6">
        <f t="shared" si="6"/>
        <v>-4664.5335771428554</v>
      </c>
      <c r="E21" s="6">
        <f t="shared" si="7"/>
        <v>6996.8003657142826</v>
      </c>
      <c r="F21" s="14"/>
      <c r="G21" s="5">
        <f t="shared" si="0"/>
        <v>5000000</v>
      </c>
      <c r="H21" s="5">
        <f t="shared" si="1"/>
        <v>1500000</v>
      </c>
      <c r="I21" s="14"/>
      <c r="J21" s="5">
        <f t="shared" si="2"/>
        <v>4995335.4664228568</v>
      </c>
      <c r="K21" s="5">
        <f t="shared" si="3"/>
        <v>1498600.6399268571</v>
      </c>
      <c r="L21" s="14"/>
      <c r="M21" s="20">
        <f t="shared" si="4"/>
        <v>1399.3600731429178</v>
      </c>
    </row>
    <row r="22" spans="2:13" x14ac:dyDescent="0.25">
      <c r="B22" s="19" t="s">
        <v>23</v>
      </c>
      <c r="C22" s="5">
        <f t="shared" si="5"/>
        <v>6996.8003657142826</v>
      </c>
      <c r="D22" s="6">
        <f t="shared" si="6"/>
        <v>-2798.7201462857133</v>
      </c>
      <c r="E22" s="6">
        <f t="shared" si="7"/>
        <v>4198.0802194285698</v>
      </c>
      <c r="F22" s="14"/>
      <c r="G22" s="5">
        <f t="shared" si="0"/>
        <v>5000000</v>
      </c>
      <c r="H22" s="5">
        <f t="shared" si="1"/>
        <v>1500000</v>
      </c>
      <c r="I22" s="14"/>
      <c r="J22" s="5">
        <f t="shared" si="2"/>
        <v>4997201.2798537146</v>
      </c>
      <c r="K22" s="5">
        <f t="shared" si="3"/>
        <v>1499160.3839561143</v>
      </c>
      <c r="L22" s="14"/>
      <c r="M22" s="20">
        <f t="shared" si="4"/>
        <v>839.61604388570413</v>
      </c>
    </row>
    <row r="23" spans="2:13" ht="15.75" thickBot="1" x14ac:dyDescent="0.3">
      <c r="B23" s="21" t="s">
        <v>24</v>
      </c>
      <c r="C23" s="22">
        <f t="shared" si="5"/>
        <v>4198.0802194285698</v>
      </c>
      <c r="D23" s="23">
        <f t="shared" si="6"/>
        <v>-1679.232087771428</v>
      </c>
      <c r="E23" s="23">
        <f t="shared" si="7"/>
        <v>2518.8481316571415</v>
      </c>
      <c r="F23" s="24"/>
      <c r="G23" s="22">
        <f t="shared" si="0"/>
        <v>5000000</v>
      </c>
      <c r="H23" s="22">
        <f t="shared" si="1"/>
        <v>1500000</v>
      </c>
      <c r="I23" s="24"/>
      <c r="J23" s="22">
        <f t="shared" si="2"/>
        <v>4998320.7679122286</v>
      </c>
      <c r="K23" s="22">
        <f t="shared" si="3"/>
        <v>1499496.2303736685</v>
      </c>
      <c r="L23" s="24"/>
      <c r="M23" s="25">
        <f t="shared" si="4"/>
        <v>503.76962633151561</v>
      </c>
    </row>
  </sheetData>
  <mergeCells count="4">
    <mergeCell ref="G7:H7"/>
    <mergeCell ref="J7:K7"/>
    <mergeCell ref="D3:H3"/>
    <mergeCell ref="B1:M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2023-05-18T08:39:05Z</cp:lastPrinted>
  <dcterms:created xsi:type="dcterms:W3CDTF">2023-05-18T06:59:03Z</dcterms:created>
  <dcterms:modified xsi:type="dcterms:W3CDTF">2023-05-18T08:39:36Z</dcterms:modified>
</cp:coreProperties>
</file>