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yoya\OneDrive\デスクトップ\EC制御盤一覧\制御盤_800,1600,350\仕様等\"/>
    </mc:Choice>
  </mc:AlternateContent>
  <xr:revisionPtr revIDLastSave="0" documentId="13_ncr:1_{C953E66B-1283-4FB4-8EDC-8BB859FE14A7}" xr6:coauthVersionLast="47" xr6:coauthVersionMax="47" xr10:uidLastSave="{00000000-0000-0000-0000-000000000000}"/>
  <bookViews>
    <workbookView xWindow="-108" yWindow="-108" windowWidth="23256" windowHeight="12576" xr2:uid="{E43AC82E-2901-4A13-95E6-07C04D0AD9D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7" i="2" l="1"/>
  <c r="BR16" i="2"/>
  <c r="BR12" i="2"/>
  <c r="BR11" i="2"/>
  <c r="BR7" i="2"/>
  <c r="BR6" i="2"/>
  <c r="BN28" i="2"/>
  <c r="BN27" i="2"/>
  <c r="BN23" i="2"/>
  <c r="BN22" i="2"/>
  <c r="BN18" i="2"/>
  <c r="BN17" i="2"/>
  <c r="BW6" i="2"/>
  <c r="BW7" i="2"/>
  <c r="BW8" i="2"/>
  <c r="BW9" i="2"/>
  <c r="BW10" i="2"/>
  <c r="BW11" i="2"/>
  <c r="BW5" i="2"/>
  <c r="BW4" i="2"/>
  <c r="BG6" i="2"/>
  <c r="BG5" i="2"/>
  <c r="CE7" i="2" l="1"/>
  <c r="CE6" i="2"/>
  <c r="CE5" i="2"/>
  <c r="CE4" i="2"/>
  <c r="CA5" i="2"/>
  <c r="CA4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S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S5" i="2"/>
  <c r="BS4" i="2"/>
  <c r="BO41" i="2"/>
  <c r="BO40" i="2"/>
  <c r="BO39" i="2"/>
  <c r="BO38" i="2"/>
  <c r="BO37" i="2"/>
  <c r="BO36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K15" i="2"/>
  <c r="BK14" i="2"/>
  <c r="BK13" i="2"/>
  <c r="BK12" i="2"/>
  <c r="BO11" i="2"/>
  <c r="BO10" i="2"/>
  <c r="BO9" i="2"/>
  <c r="BO8" i="2"/>
  <c r="BO7" i="2"/>
  <c r="BO6" i="2"/>
  <c r="BO5" i="2"/>
  <c r="BO4" i="2"/>
  <c r="BK11" i="2"/>
  <c r="BK10" i="2"/>
  <c r="BK9" i="2"/>
  <c r="BK8" i="2"/>
  <c r="BK7" i="2"/>
  <c r="BK6" i="2"/>
  <c r="BK5" i="2"/>
  <c r="BK4" i="2"/>
  <c r="BG4" i="2" l="1"/>
  <c r="CU40" i="2"/>
  <c r="CU39" i="2"/>
  <c r="CU38" i="2"/>
  <c r="CU37" i="2"/>
  <c r="CU36" i="2"/>
  <c r="CU35" i="2"/>
  <c r="CU34" i="2"/>
  <c r="CU33" i="2"/>
  <c r="CU32" i="2"/>
  <c r="CU31" i="2"/>
  <c r="CU30" i="2"/>
  <c r="CU29" i="2"/>
  <c r="CU28" i="2"/>
  <c r="CU27" i="2"/>
  <c r="CU26" i="2"/>
  <c r="CU25" i="2"/>
  <c r="CU24" i="2"/>
  <c r="CU23" i="2"/>
  <c r="CU22" i="2"/>
  <c r="CU21" i="2"/>
  <c r="CU20" i="2"/>
  <c r="CU19" i="2"/>
  <c r="CU18" i="2"/>
  <c r="CU17" i="2"/>
  <c r="CU16" i="2"/>
  <c r="CU15" i="2"/>
  <c r="CU14" i="2"/>
  <c r="CU13" i="2"/>
  <c r="CU12" i="2"/>
  <c r="CU11" i="2"/>
  <c r="CU10" i="2"/>
  <c r="CU9" i="2"/>
  <c r="CU8" i="2"/>
  <c r="CU7" i="2"/>
  <c r="CU6" i="2"/>
  <c r="CU5" i="2"/>
  <c r="CU4" i="2"/>
  <c r="G5" i="2"/>
  <c r="G4" i="2"/>
  <c r="CQ5" i="2"/>
  <c r="CQ4" i="2"/>
  <c r="CM5" i="2"/>
  <c r="CM4" i="2"/>
  <c r="CI5" i="2"/>
  <c r="CI4" i="2"/>
  <c r="BC4" i="2"/>
  <c r="AY4" i="2"/>
  <c r="AU5" i="2"/>
  <c r="AU4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M4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Q4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K5" i="2"/>
  <c r="K6" i="2"/>
  <c r="K7" i="2"/>
  <c r="K8" i="2"/>
  <c r="K9" i="2"/>
  <c r="K4" i="2"/>
  <c r="C6" i="2"/>
  <c r="C5" i="2"/>
  <c r="C4" i="2"/>
</calcChain>
</file>

<file path=xl/sharedStrings.xml><?xml version="1.0" encoding="utf-8"?>
<sst xmlns="http://schemas.openxmlformats.org/spreadsheetml/2006/main" count="550" uniqueCount="248">
  <si>
    <t>品名：動力盤(800*1600*350)</t>
  </si>
  <si>
    <t>内容</t>
  </si>
  <si>
    <t>備考</t>
  </si>
  <si>
    <t>盤塗装色</t>
  </si>
  <si>
    <t>ライトベージュ塗装(5Y7/1)</t>
  </si>
  <si>
    <t>制御盤名称(タイトル銘板)</t>
  </si>
  <si>
    <t>24V線番</t>
  </si>
  <si>
    <t>P24</t>
  </si>
  <si>
    <t>0V線番</t>
  </si>
  <si>
    <t>N24</t>
  </si>
  <si>
    <t>電線色 - 最小断面積(アース・保護ボンディング)</t>
  </si>
  <si>
    <t>電線色 - 最小断面積((DC24Vの制御回路)</t>
  </si>
  <si>
    <t>電線色 - 最小断面積(交流150V未満の0V側)(接地側)</t>
  </si>
  <si>
    <t>電線色 - 最小断面積(交流150V未満の100V側及び制御回路)(接地側)</t>
  </si>
  <si>
    <t>電線色 - 最小断面積(交流200VのR(U)相)</t>
  </si>
  <si>
    <t>電線色 - 最小断面積(交流200VのS(V)相)</t>
  </si>
  <si>
    <t>電線色 - 最小断面積(交流200VのT(W)相)</t>
  </si>
  <si>
    <t>端子 - DC24V制御回路</t>
  </si>
  <si>
    <t>Y端子</t>
  </si>
  <si>
    <t>端子 - AC100V制御回路</t>
  </si>
  <si>
    <t>丸端子</t>
  </si>
  <si>
    <t>端子 - AC200V制御回路</t>
  </si>
  <si>
    <t>ブレーカ操作とって</t>
  </si>
  <si>
    <t>ポール付きシグナルタワーRYG(LR5)</t>
  </si>
  <si>
    <t>シグナルホン(BD-24AA)</t>
  </si>
  <si>
    <t>ライトベージュ塗装(5Y8/1)</t>
  </si>
  <si>
    <t>ライトベージュ塗装(5Y7/1)</t>
    <phoneticPr fontId="1"/>
  </si>
  <si>
    <t>クリーム塗装(2.5Y9/1)</t>
    <phoneticPr fontId="1"/>
  </si>
  <si>
    <t>追加金額</t>
    <rPh sb="0" eb="2">
      <t>ツイカ</t>
    </rPh>
    <rPh sb="2" eb="4">
      <t>キンガク</t>
    </rPh>
    <phoneticPr fontId="1"/>
  </si>
  <si>
    <t>任意の名称を入力してください</t>
    <rPh sb="0" eb="2">
      <t>ニンイ</t>
    </rPh>
    <rPh sb="3" eb="5">
      <t>メイショウ</t>
    </rPh>
    <rPh sb="6" eb="8">
      <t>ニュウリョク</t>
    </rPh>
    <phoneticPr fontId="1"/>
  </si>
  <si>
    <t>16進数で0～2FD0の数を入力してください</t>
    <rPh sb="2" eb="4">
      <t>シンスウ</t>
    </rPh>
    <rPh sb="12" eb="13">
      <t>カズ</t>
    </rPh>
    <rPh sb="14" eb="16">
      <t>ニュウリョク</t>
    </rPh>
    <phoneticPr fontId="1"/>
  </si>
  <si>
    <t>入力範囲</t>
  </si>
  <si>
    <t>リストから選択</t>
    <rPh sb="5" eb="7">
      <t>センタク</t>
    </rPh>
    <phoneticPr fontId="1"/>
  </si>
  <si>
    <t>緑/黄(スパイラル) - 3.5sq</t>
  </si>
  <si>
    <t>緑/黄(ストレート) - 2sq</t>
    <phoneticPr fontId="1"/>
  </si>
  <si>
    <t>緑 - 2sq</t>
  </si>
  <si>
    <t>緑/黄(スパイラル) - 2sq</t>
  </si>
  <si>
    <t>緑 - 3.5sq</t>
  </si>
  <si>
    <t>緑/黄(ストレート) - 3.5sq</t>
  </si>
  <si>
    <t>電線色 - 最小断面積(DC24Vの0V)(接地側)</t>
    <phoneticPr fontId="1"/>
  </si>
  <si>
    <t>橙/白 - 2.0sq(MTW線)</t>
    <phoneticPr fontId="1"/>
  </si>
  <si>
    <t>青/白 - 0.75sq(MTW線)</t>
    <phoneticPr fontId="1"/>
  </si>
  <si>
    <t>青/白 - 1.25sq(MTW線)</t>
    <phoneticPr fontId="1"/>
  </si>
  <si>
    <t>青/白 - 2.0sq(MTW線)</t>
    <phoneticPr fontId="1"/>
  </si>
  <si>
    <t>白 - 0.75sq</t>
    <phoneticPr fontId="1"/>
  </si>
  <si>
    <t>白 - 1.25sq</t>
    <phoneticPr fontId="1"/>
  </si>
  <si>
    <t>白 - 2.0sq</t>
    <phoneticPr fontId="1"/>
  </si>
  <si>
    <t>青 - 0.75sq</t>
    <phoneticPr fontId="1"/>
  </si>
  <si>
    <t>青 - 1.25sq</t>
    <phoneticPr fontId="1"/>
  </si>
  <si>
    <t>青 - 2.0sq</t>
    <phoneticPr fontId="1"/>
  </si>
  <si>
    <t>赤 - 0.75sq</t>
    <phoneticPr fontId="1"/>
  </si>
  <si>
    <t>赤 - 1.25sq</t>
    <phoneticPr fontId="1"/>
  </si>
  <si>
    <t>赤 - 2.0sq</t>
    <phoneticPr fontId="1"/>
  </si>
  <si>
    <t>黄 - 0.75sq</t>
    <phoneticPr fontId="1"/>
  </si>
  <si>
    <t>黄 - 1.25sq</t>
    <phoneticPr fontId="1"/>
  </si>
  <si>
    <t>黄 - 2.0sq</t>
    <phoneticPr fontId="1"/>
  </si>
  <si>
    <t>黒 - 0.75sq</t>
    <phoneticPr fontId="1"/>
  </si>
  <si>
    <t>黒 - 1.25sq</t>
    <phoneticPr fontId="1"/>
  </si>
  <si>
    <t>黒 - 2.0sq</t>
    <phoneticPr fontId="1"/>
  </si>
  <si>
    <t>橙 - 0.75sq</t>
    <phoneticPr fontId="1"/>
  </si>
  <si>
    <t>橙 - 1.25sq</t>
    <phoneticPr fontId="1"/>
  </si>
  <si>
    <t>橙 - 2.0sq</t>
    <phoneticPr fontId="1"/>
  </si>
  <si>
    <t>橙/白 - 0.75sq(MTW線)</t>
    <phoneticPr fontId="1"/>
  </si>
  <si>
    <t>橙/白 - 1.25sq(MTW線)</t>
    <phoneticPr fontId="1"/>
  </si>
  <si>
    <t>電線色 - 最小断面積((DC24Vの24V側)</t>
    <phoneticPr fontId="1"/>
  </si>
  <si>
    <t>青/白 - 0.5sq(MTW線)</t>
    <phoneticPr fontId="1"/>
  </si>
  <si>
    <t>白 - 0.5sq</t>
    <phoneticPr fontId="1"/>
  </si>
  <si>
    <t>青 - 0.5sq</t>
    <phoneticPr fontId="1"/>
  </si>
  <si>
    <t>赤 - 0.5sq</t>
    <phoneticPr fontId="1"/>
  </si>
  <si>
    <t>黄 - 0.5sq</t>
    <phoneticPr fontId="1"/>
  </si>
  <si>
    <t>黒 - 0.5sq</t>
    <phoneticPr fontId="1"/>
  </si>
  <si>
    <t>橙 - 0.5sq</t>
    <phoneticPr fontId="1"/>
  </si>
  <si>
    <t>橙/白 - 0.5sq(MTW線)</t>
    <phoneticPr fontId="1"/>
  </si>
  <si>
    <t>選択</t>
    <rPh sb="0" eb="2">
      <t>センタク</t>
    </rPh>
    <phoneticPr fontId="1"/>
  </si>
  <si>
    <t>緑/黄(ストレート) - 2sq(+\0)</t>
  </si>
  <si>
    <t>青/白 - 0.75sq(MTW線)(+\0)</t>
  </si>
  <si>
    <t>青 - 0.75sq(+\0)</t>
  </si>
  <si>
    <t>青 - 0.5sq(+\0)</t>
  </si>
  <si>
    <t>赤 - 1.25sq(+\0)</t>
  </si>
  <si>
    <t>白 - 1.25sq(+\0)</t>
  </si>
  <si>
    <t>青/白 - 3.5sq(MTW線)</t>
    <phoneticPr fontId="1"/>
  </si>
  <si>
    <t>青/白 - 5.5sq(MTW線)</t>
    <phoneticPr fontId="1"/>
  </si>
  <si>
    <t>白 - 3.5sq</t>
    <phoneticPr fontId="1"/>
  </si>
  <si>
    <t>白 - 5.5sq</t>
    <phoneticPr fontId="1"/>
  </si>
  <si>
    <t>青 - 3.5sq</t>
    <phoneticPr fontId="1"/>
  </si>
  <si>
    <t>青 - 5.5sq</t>
    <phoneticPr fontId="1"/>
  </si>
  <si>
    <t>赤 - 3.5sq</t>
    <phoneticPr fontId="1"/>
  </si>
  <si>
    <t>赤 - 5.5sq</t>
    <phoneticPr fontId="1"/>
  </si>
  <si>
    <t>黄 - 3.5sq</t>
    <phoneticPr fontId="1"/>
  </si>
  <si>
    <t>黄 - 5.5sq</t>
    <phoneticPr fontId="1"/>
  </si>
  <si>
    <t>黒 - 3.5sq</t>
    <phoneticPr fontId="1"/>
  </si>
  <si>
    <t>黒 - 5.5sq</t>
    <phoneticPr fontId="1"/>
  </si>
  <si>
    <t>橙 - 3.5sq</t>
    <phoneticPr fontId="1"/>
  </si>
  <si>
    <t>橙 - 5.5sq</t>
    <phoneticPr fontId="1"/>
  </si>
  <si>
    <t>橙/白 - 3.5sq(MTW線)</t>
    <phoneticPr fontId="1"/>
  </si>
  <si>
    <t>橙/白 - 5.5sq(MTW線)</t>
    <phoneticPr fontId="1"/>
  </si>
  <si>
    <t>黒 - 2.0sq(+\0)</t>
  </si>
  <si>
    <t>Y端子</t>
    <phoneticPr fontId="1"/>
  </si>
  <si>
    <t>丸端子</t>
    <phoneticPr fontId="1"/>
  </si>
  <si>
    <t>なし</t>
    <phoneticPr fontId="1"/>
  </si>
  <si>
    <t>5文字以内で任意の名称を入力してください</t>
    <rPh sb="1" eb="3">
      <t>モジ</t>
    </rPh>
    <rPh sb="3" eb="5">
      <t>イナイ</t>
    </rPh>
    <rPh sb="6" eb="8">
      <t>ニンイ</t>
    </rPh>
    <rPh sb="9" eb="11">
      <t>メイショウ</t>
    </rPh>
    <rPh sb="12" eb="14">
      <t>ニュウリョク</t>
    </rPh>
    <phoneticPr fontId="1"/>
  </si>
  <si>
    <t>なし(+\0)</t>
  </si>
  <si>
    <t>あり</t>
    <phoneticPr fontId="1"/>
  </si>
  <si>
    <t>項目</t>
    <phoneticPr fontId="1"/>
  </si>
  <si>
    <t>トランジスタ</t>
    <phoneticPr fontId="1"/>
  </si>
  <si>
    <t>PNP</t>
    <phoneticPr fontId="1"/>
  </si>
  <si>
    <t>NPN</t>
    <phoneticPr fontId="1"/>
  </si>
  <si>
    <t>PNP(+\0)</t>
  </si>
  <si>
    <t>この列を編集してください</t>
    <rPh sb="2" eb="3">
      <t>レツ</t>
    </rPh>
    <rPh sb="4" eb="6">
      <t>ヘンシュウ</t>
    </rPh>
    <phoneticPr fontId="1"/>
  </si>
  <si>
    <t>配送先・配送方法</t>
  </si>
  <si>
    <t>配送先・配送方法</t>
    <phoneticPr fontId="1"/>
  </si>
  <si>
    <t>愛知県(2tトラック車上渡し)</t>
    <phoneticPr fontId="1"/>
  </si>
  <si>
    <t>愛知県(ユニック車下ろし渡し)</t>
  </si>
  <si>
    <t>配送なし（お客様引き取り）</t>
  </si>
  <si>
    <t>青森県・岩手県・宮城県・秋田県(2tトラック車上渡し)</t>
  </si>
  <si>
    <t>青森県・岩手県・宮城県・秋田県(ユニック車下ろし渡し)</t>
  </si>
  <si>
    <t>山形県・福島県・新潟県(2tトラック車上渡し)</t>
  </si>
  <si>
    <t>山形県・福島県・新潟県(ユニック車下ろし渡し)</t>
  </si>
  <si>
    <t>栃木県・群馬県・茨城県(2tトラック車上渡し)</t>
  </si>
  <si>
    <t>栃木県・群馬県・茨城県(ユニック車下ろし渡し)</t>
  </si>
  <si>
    <t>埼玉県・千葉県・東京都(2tトラック車上渡し)</t>
  </si>
  <si>
    <t>埼玉県・千葉県・東京都(ユニック車下ろし渡し)</t>
  </si>
  <si>
    <t>神奈川県・山梨県(2tトラック車上渡し)</t>
  </si>
  <si>
    <t>神奈川県・山梨県(ユニック車下ろし渡し)</t>
  </si>
  <si>
    <t>富山県・石川県・長野県(2tトラック車上渡し)</t>
  </si>
  <si>
    <t>富山県・石川県・長野県(ユニック車下ろし渡し)</t>
  </si>
  <si>
    <t>福井県・岐阜県(2tトラック車上渡し)</t>
  </si>
  <si>
    <t>福井県・岐阜県(ユニック車下ろし渡し)</t>
  </si>
  <si>
    <t>静岡県(2tトラック車上渡し)</t>
  </si>
  <si>
    <t>静岡県(ユニック車下ろし渡し)</t>
  </si>
  <si>
    <t>三重県(2tトラック車上渡し)</t>
  </si>
  <si>
    <t>三重県(ユニック車下ろし渡し)</t>
  </si>
  <si>
    <t>滋賀県・京都府・奈良県(2tトラック車上渡し)</t>
  </si>
  <si>
    <t>滋賀県・京都府・奈良県(ユニック車下ろし渡し)</t>
  </si>
  <si>
    <t>大阪府・兵庫県・和歌山県(2tトラック車上渡し)</t>
  </si>
  <si>
    <t>大阪府・兵庫県・和歌山県(ユニック車下ろし渡し)</t>
  </si>
  <si>
    <t>鳥取県・岡山県(2tトラック車上渡し)</t>
  </si>
  <si>
    <t>鳥取県・岡山県(ユニック車下ろし渡し)</t>
  </si>
  <si>
    <t>島根県・広島県(2tトラック車上渡し)</t>
  </si>
  <si>
    <t>島根県・広島県(ユニック車下ろし渡し)</t>
  </si>
  <si>
    <t>山口県(2tトラック車上渡し)</t>
  </si>
  <si>
    <t>山口県(ユニック車下ろし渡し)</t>
  </si>
  <si>
    <t>徳島県・香川県・愛媛県・高知県(2tトラック車上渡し)</t>
  </si>
  <si>
    <t>徳島県・香川県・愛媛県・高知県(ユニック車下ろし渡し)</t>
  </si>
  <si>
    <t>福岡県・佐賀県・長崎県(2tトラック車上渡し)</t>
  </si>
  <si>
    <t>福岡県・佐賀県・長崎県(ユニック車下ろし渡し)</t>
  </si>
  <si>
    <t>熊本県・大分県・宮崎県・鹿児島県(2tトラック車上渡し)</t>
  </si>
  <si>
    <t>熊本県・大分県・宮崎県・鹿児島県(ユニック車下ろし渡し)</t>
  </si>
  <si>
    <t>愛知県(2tトラック車上渡し)(+\20000)</t>
  </si>
  <si>
    <t>シーケンサベース</t>
    <phoneticPr fontId="1"/>
  </si>
  <si>
    <t>R35B</t>
    <phoneticPr fontId="1"/>
  </si>
  <si>
    <t>R38B</t>
    <phoneticPr fontId="1"/>
  </si>
  <si>
    <t>R312B</t>
    <phoneticPr fontId="1"/>
  </si>
  <si>
    <t>シーケンサCPU</t>
    <phoneticPr fontId="1"/>
  </si>
  <si>
    <t>R00CPU</t>
    <phoneticPr fontId="1"/>
  </si>
  <si>
    <t>R01CPU</t>
    <phoneticPr fontId="1"/>
  </si>
  <si>
    <t>R02CPU</t>
    <phoneticPr fontId="1"/>
  </si>
  <si>
    <t>R04CPU</t>
    <phoneticPr fontId="1"/>
  </si>
  <si>
    <t>R08CPU</t>
    <phoneticPr fontId="1"/>
  </si>
  <si>
    <t>R16CPU</t>
    <phoneticPr fontId="1"/>
  </si>
  <si>
    <t>R32CPU</t>
    <phoneticPr fontId="1"/>
  </si>
  <si>
    <t>R04ENCPU</t>
    <phoneticPr fontId="1"/>
  </si>
  <si>
    <t>R08ENCPU</t>
    <phoneticPr fontId="1"/>
  </si>
  <si>
    <t>R16ENCPU</t>
    <phoneticPr fontId="1"/>
  </si>
  <si>
    <t>R32ENCPU</t>
    <phoneticPr fontId="1"/>
  </si>
  <si>
    <t>RX40C7 (16IN)</t>
  </si>
  <si>
    <t>RX40C7-TS (16IN)</t>
  </si>
  <si>
    <t>RX41C4-TS (32IN)</t>
  </si>
  <si>
    <t>RY40NT5P(16OUT)</t>
  </si>
  <si>
    <t>RY40NT5P-TS(16OUT)</t>
  </si>
  <si>
    <t>RY41NT2P-TS(32OUT)</t>
  </si>
  <si>
    <t>RY40PT5P (16OUT)</t>
  </si>
  <si>
    <t>RY40PT5P-TS(16OUT)</t>
  </si>
  <si>
    <t>RY41PT1P-TS(32OUT)</t>
  </si>
  <si>
    <t>RJ61BT11</t>
  </si>
  <si>
    <t>RJ71GF11-T2</t>
  </si>
  <si>
    <t>RJ71GN11-EIP</t>
  </si>
  <si>
    <t>RJ71EN71</t>
  </si>
  <si>
    <t>RJ71BR11</t>
  </si>
  <si>
    <t>RJ71C24</t>
  </si>
  <si>
    <t>RJ71C24-R2</t>
  </si>
  <si>
    <t>QJ71C24N-R4</t>
  </si>
  <si>
    <t>RD62P2E</t>
  </si>
  <si>
    <t>RD62P2</t>
    <phoneticPr fontId="1"/>
  </si>
  <si>
    <t>RD62D2</t>
    <phoneticPr fontId="1"/>
  </si>
  <si>
    <t>R312B(+\14000)</t>
  </si>
  <si>
    <t>シーケンサスロット1</t>
    <phoneticPr fontId="1"/>
  </si>
  <si>
    <t>R04CPU(+\90200)</t>
  </si>
  <si>
    <t>シーケンサスロット0-3</t>
    <phoneticPr fontId="1"/>
  </si>
  <si>
    <t>シーケンサスロット4-</t>
    <phoneticPr fontId="1"/>
  </si>
  <si>
    <t>シーケンサスロット2</t>
    <phoneticPr fontId="1"/>
  </si>
  <si>
    <t>シーケンサスロット3</t>
    <phoneticPr fontId="1"/>
  </si>
  <si>
    <t>シーケンサスロット4</t>
    <phoneticPr fontId="1"/>
  </si>
  <si>
    <t>シーケンサスロット5</t>
  </si>
  <si>
    <t>シーケンサスロット6</t>
  </si>
  <si>
    <t>シーケンサスロット7</t>
  </si>
  <si>
    <t>シーケンサスロット8</t>
  </si>
  <si>
    <t>シーケンサスロット9</t>
  </si>
  <si>
    <t>シーケンサスロット10</t>
  </si>
  <si>
    <t>シーケンサスロット11</t>
    <phoneticPr fontId="1"/>
  </si>
  <si>
    <t>セーフティユニット</t>
    <phoneticPr fontId="1"/>
  </si>
  <si>
    <t>G9SA-301</t>
    <phoneticPr fontId="1"/>
  </si>
  <si>
    <t>セーフティ機器1-10</t>
    <rPh sb="5" eb="7">
      <t>キキ</t>
    </rPh>
    <phoneticPr fontId="1"/>
  </si>
  <si>
    <t>セーフティユニット1</t>
    <phoneticPr fontId="1"/>
  </si>
  <si>
    <t>G9SA-301(+\22000)</t>
  </si>
  <si>
    <t>非常停止</t>
    <rPh sb="0" eb="2">
      <t>ヒジョウ</t>
    </rPh>
    <rPh sb="2" eb="4">
      <t>テイシ</t>
    </rPh>
    <phoneticPr fontId="1"/>
  </si>
  <si>
    <t>セーフティ1機器1(各機器本体は含みません)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</si>
  <si>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セーフティ1機器2(各機器本体は含みません)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</si>
  <si>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セーフティ1機器3(各機器本体は含みません)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</si>
  <si>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セーフティ1機器4(各機器本体は含みません)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</si>
  <si>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セーフティ1機器5(各機器本体は含みません)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</si>
  <si>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セーフティ1機器6(各機器本体は含みません)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</si>
  <si>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セーフティ1機器7(各機器本体は含みません)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</si>
  <si>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セーフティ1機器8(各機器本体は含みません)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</si>
  <si>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セーフティ1機器9(各機器本体は含みません)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</si>
  <si>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セーフティ1機器10(各機器本体は含みません)</t>
    <rPh sb="11" eb="12">
      <t>カク</t>
    </rPh>
    <rPh sb="12" eb="14">
      <t>キキ</t>
    </rPh>
    <rPh sb="14" eb="16">
      <t>ホンタイ</t>
    </rPh>
    <rPh sb="17" eb="18">
      <t>フク</t>
    </rPh>
    <phoneticPr fontId="1"/>
  </si>
  <si>
    <t>セーフティユニット2</t>
    <phoneticPr fontId="1"/>
  </si>
  <si>
    <t>セーフティ2機器1(各機器本体は含みません)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</si>
  <si>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セーフティ2機器2(各機器本体は含みません)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</si>
  <si>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セーフティ2機器3(各機器本体は含みません)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</si>
  <si>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セーフティ2機器4(各機器本体は含みません)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</si>
  <si>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セーフティ2機器5(各機器本体は含みません)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</si>
  <si>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セーフティ2機器6(各機器本体は含みません)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</si>
  <si>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セーフティ2機器7(各機器本体は含みません)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</si>
  <si>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セーフティ2機器8(各機器本体は含みません)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</si>
  <si>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セーフティ2機器9(各機器本体は含みません)</t>
    <rPh sb="10" eb="11">
      <t>カク</t>
    </rPh>
    <rPh sb="11" eb="13">
      <t>キキ</t>
    </rPh>
    <rPh sb="13" eb="15">
      <t>ホンタイ</t>
    </rPh>
    <rPh sb="16" eb="17">
      <t>フク</t>
    </rPh>
    <phoneticPr fontId="1"/>
  </si>
  <si>
    <t>セーフティ2機器10(各機器本体は含みません)</t>
    <rPh sb="11" eb="12">
      <t>カク</t>
    </rPh>
    <rPh sb="12" eb="14">
      <t>キキ</t>
    </rPh>
    <rPh sb="14" eb="16">
      <t>ホンタイ</t>
    </rPh>
    <rPh sb="17" eb="18">
      <t>フク</t>
    </rPh>
    <phoneticPr fontId="1"/>
  </si>
  <si>
    <t>入出力線番_開始番号(XY)(空白はスロット順に前詰めします)</t>
    <rPh sb="15" eb="17">
      <t>クウハク</t>
    </rPh>
    <rPh sb="22" eb="23">
      <t>ジュン</t>
    </rPh>
    <rPh sb="24" eb="25">
      <t>マエ</t>
    </rPh>
    <rPh sb="25" eb="26">
      <t>ヅ</t>
    </rPh>
    <phoneticPr fontId="1"/>
  </si>
  <si>
    <t>制御盤1</t>
    <rPh sb="0" eb="3">
      <t>セイギョバン</t>
    </rPh>
    <phoneticPr fontId="1"/>
  </si>
  <si>
    <t>ドアスイッチ(GS-53PC)</t>
    <phoneticPr fontId="1"/>
  </si>
  <si>
    <t>ライトカーテン(GL-R*H、有線同期方式)</t>
    <rPh sb="15" eb="17">
      <t>ユウセン</t>
    </rPh>
    <rPh sb="17" eb="19">
      <t>ドウキ</t>
    </rPh>
    <rPh sb="19" eb="21">
      <t>ホウシキ</t>
    </rPh>
    <phoneticPr fontId="1"/>
  </si>
  <si>
    <t>タッチパネル</t>
    <phoneticPr fontId="1"/>
  </si>
  <si>
    <t>GT2512-STBA</t>
  </si>
  <si>
    <t xml:space="preserve">GT2712-STBA </t>
    <phoneticPr fontId="3"/>
  </si>
  <si>
    <t xml:space="preserve">GT2708-STBD </t>
    <phoneticPr fontId="3"/>
  </si>
  <si>
    <t xml:space="preserve">GT2708-STBA </t>
    <phoneticPr fontId="3"/>
  </si>
  <si>
    <t xml:space="preserve">GT2508-VTBA </t>
    <phoneticPr fontId="3"/>
  </si>
  <si>
    <t>GT2510-VTBA</t>
    <phoneticPr fontId="1"/>
  </si>
  <si>
    <t>GT2505-VTBD</t>
    <phoneticPr fontId="3"/>
  </si>
  <si>
    <t>GT2508-VTBA (+\210000)</t>
    <phoneticPr fontId="1"/>
  </si>
  <si>
    <t>RX41C4 (32IN)(変換端子台込み)</t>
    <rPh sb="14" eb="16">
      <t>ヘンカン</t>
    </rPh>
    <rPh sb="16" eb="19">
      <t>タンシダイ</t>
    </rPh>
    <rPh sb="19" eb="20">
      <t>コ</t>
    </rPh>
    <phoneticPr fontId="1"/>
  </si>
  <si>
    <t>RX42C4 (64IN)(変換端子台込み)</t>
    <phoneticPr fontId="1"/>
  </si>
  <si>
    <t>RY41NT2P(32OUT)(変換端子台込み)</t>
    <phoneticPr fontId="1"/>
  </si>
  <si>
    <t>RY42NT2P(64OUT)(変換端子台込み)</t>
    <phoneticPr fontId="1"/>
  </si>
  <si>
    <t>RY41PT1P (32OUT)(変換端子台込み)</t>
    <phoneticPr fontId="1"/>
  </si>
  <si>
    <t>RY42PT1P (64OUT)(変換端子台込み)</t>
    <phoneticPr fontId="1"/>
  </si>
  <si>
    <t>RX41C4 (32IN)(変換端子台込み)(+\34000)</t>
  </si>
  <si>
    <t>RY41NT2P(32OUT)(変換端子台込み)(+\34000)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</si>
</sst>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6C9DF36-4BAB-4E42-A8B5-567E5E22C9B6}" name="テーブル13" displayName="テーブル13" ref="A3:D73" totalsRowShown="0" headerRowDxfId="7" headerRowBorderDxfId="6" tableBorderDxfId="5" totalsRowBorderDxfId="4">
  <autoFilter ref="A3:D73" xr:uid="{B6C9DF36-4BAB-4E42-A8B5-567E5E22C9B6}"/>
  <tableColumns count="4">
    <tableColumn id="1" xr3:uid="{EB774F84-8670-4468-97E3-2FA525D2D4E7}" name="項目" dataDxfId="3"/>
    <tableColumn id="2" xr3:uid="{08B7A4FF-81A6-4F2A-8595-C4CBD6A3E834}" name="内容" dataDxfId="2"/>
    <tableColumn id="3" xr3:uid="{279E549E-B787-445E-AD10-EAF00104347E}" name="入力範囲" dataDxfId="1"/>
    <tableColumn id="4" xr3:uid="{466DF452-BF13-469A-A419-CCC7B2567D03}" name="備考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E994-9EFE-4E0F-88C5-573CF7AEA191}">
  <dimension ref="A1:D73"/>
  <sheetViews>
    <sheetView tabSelected="1" topLeftCell="A25" zoomScale="85" zoomScaleNormal="85" workbookViewId="0">
      <selection activeCell="A39" sqref="A39"/>
    </sheetView>
  </sheetViews>
  <sheetFormatPr defaultRowHeight="18" x14ac:dyDescent="0.45"/>
  <cols>
    <col min="1" max="1" width="106.59765625" bestFit="1" customWidth="1"/>
    <col min="2" max="2" width="45.3984375" style="1" customWidth="1"/>
    <col min="3" max="3" width="41.19921875" style="1" bestFit="1" customWidth="1"/>
    <col min="4" max="4" width="27.09765625" customWidth="1"/>
  </cols>
  <sheetData>
    <row r="1" spans="1:4" x14ac:dyDescent="0.45">
      <c r="A1" t="s">
        <v>0</v>
      </c>
    </row>
    <row r="2" spans="1:4" x14ac:dyDescent="0.45">
      <c r="B2" s="1" t="s">
        <v>108</v>
      </c>
    </row>
    <row r="3" spans="1:4" x14ac:dyDescent="0.45">
      <c r="A3" s="4" t="s">
        <v>103</v>
      </c>
      <c r="B3" s="6" t="s">
        <v>1</v>
      </c>
      <c r="C3" s="6" t="s">
        <v>31</v>
      </c>
      <c r="D3" s="5" t="s">
        <v>2</v>
      </c>
    </row>
    <row r="4" spans="1:4" x14ac:dyDescent="0.45">
      <c r="A4" s="9" t="s">
        <v>3</v>
      </c>
      <c r="B4" s="7" t="s">
        <v>4</v>
      </c>
      <c r="C4" s="11" t="s">
        <v>32</v>
      </c>
      <c r="D4" s="12"/>
    </row>
    <row r="5" spans="1:4" x14ac:dyDescent="0.45">
      <c r="A5" s="9"/>
      <c r="B5" s="7"/>
      <c r="C5" s="11"/>
      <c r="D5" s="12"/>
    </row>
    <row r="6" spans="1:4" x14ac:dyDescent="0.45">
      <c r="A6" s="9" t="s">
        <v>5</v>
      </c>
      <c r="B6" s="7" t="s">
        <v>228</v>
      </c>
      <c r="C6" s="11" t="s">
        <v>29</v>
      </c>
      <c r="D6" s="12"/>
    </row>
    <row r="7" spans="1:4" x14ac:dyDescent="0.45">
      <c r="A7" s="9"/>
      <c r="B7" s="7"/>
      <c r="C7" s="11"/>
      <c r="D7" s="12"/>
    </row>
    <row r="8" spans="1:4" x14ac:dyDescent="0.45">
      <c r="A8" s="9" t="s">
        <v>6</v>
      </c>
      <c r="B8" s="7" t="s">
        <v>7</v>
      </c>
      <c r="C8" s="11" t="s">
        <v>100</v>
      </c>
      <c r="D8" s="12"/>
    </row>
    <row r="9" spans="1:4" x14ac:dyDescent="0.45">
      <c r="A9" s="9" t="s">
        <v>8</v>
      </c>
      <c r="B9" s="7" t="s">
        <v>9</v>
      </c>
      <c r="C9" s="11" t="s">
        <v>100</v>
      </c>
      <c r="D9" s="12"/>
    </row>
    <row r="10" spans="1:4" x14ac:dyDescent="0.45">
      <c r="A10" s="9" t="s">
        <v>227</v>
      </c>
      <c r="B10" s="7"/>
      <c r="C10" s="11" t="s">
        <v>30</v>
      </c>
      <c r="D10" s="12"/>
    </row>
    <row r="11" spans="1:4" x14ac:dyDescent="0.45">
      <c r="A11" s="9"/>
      <c r="B11" s="7"/>
      <c r="C11" s="11"/>
      <c r="D11" s="12"/>
    </row>
    <row r="12" spans="1:4" x14ac:dyDescent="0.45">
      <c r="A12" s="9"/>
      <c r="B12" s="7"/>
      <c r="C12" s="11"/>
      <c r="D12" s="12"/>
    </row>
    <row r="13" spans="1:4" x14ac:dyDescent="0.45">
      <c r="A13" s="9" t="s">
        <v>104</v>
      </c>
      <c r="B13" s="7" t="s">
        <v>107</v>
      </c>
      <c r="C13" s="11" t="s">
        <v>32</v>
      </c>
      <c r="D13" s="12"/>
    </row>
    <row r="14" spans="1:4" x14ac:dyDescent="0.45">
      <c r="A14" s="9"/>
      <c r="B14" s="7"/>
      <c r="C14" s="11"/>
      <c r="D14" s="12"/>
    </row>
    <row r="15" spans="1:4" x14ac:dyDescent="0.45">
      <c r="A15" s="9" t="s">
        <v>10</v>
      </c>
      <c r="B15" s="7" t="s">
        <v>74</v>
      </c>
      <c r="C15" s="11" t="s">
        <v>32</v>
      </c>
      <c r="D15" s="12"/>
    </row>
    <row r="16" spans="1:4" x14ac:dyDescent="0.45">
      <c r="A16" s="9" t="s">
        <v>39</v>
      </c>
      <c r="B16" s="7" t="s">
        <v>75</v>
      </c>
      <c r="C16" s="11" t="s">
        <v>32</v>
      </c>
      <c r="D16" s="12"/>
    </row>
    <row r="17" spans="1:4" x14ac:dyDescent="0.45">
      <c r="A17" s="9" t="s">
        <v>64</v>
      </c>
      <c r="B17" s="7" t="s">
        <v>76</v>
      </c>
      <c r="C17" s="11" t="s">
        <v>32</v>
      </c>
      <c r="D17" s="12"/>
    </row>
    <row r="18" spans="1:4" x14ac:dyDescent="0.45">
      <c r="A18" s="9" t="s">
        <v>11</v>
      </c>
      <c r="B18" s="7" t="s">
        <v>77</v>
      </c>
      <c r="C18" s="11" t="s">
        <v>32</v>
      </c>
      <c r="D18" s="12"/>
    </row>
    <row r="19" spans="1:4" x14ac:dyDescent="0.45">
      <c r="A19" s="9" t="s">
        <v>12</v>
      </c>
      <c r="B19" s="7" t="s">
        <v>79</v>
      </c>
      <c r="C19" s="11" t="s">
        <v>32</v>
      </c>
      <c r="D19" s="12"/>
    </row>
    <row r="20" spans="1:4" x14ac:dyDescent="0.45">
      <c r="A20" s="9" t="s">
        <v>13</v>
      </c>
      <c r="B20" s="7" t="s">
        <v>78</v>
      </c>
      <c r="C20" s="11" t="s">
        <v>32</v>
      </c>
      <c r="D20" s="12"/>
    </row>
    <row r="21" spans="1:4" x14ac:dyDescent="0.45">
      <c r="A21" s="9" t="s">
        <v>14</v>
      </c>
      <c r="B21" s="7" t="s">
        <v>96</v>
      </c>
      <c r="C21" s="11" t="s">
        <v>32</v>
      </c>
      <c r="D21" s="12"/>
    </row>
    <row r="22" spans="1:4" x14ac:dyDescent="0.45">
      <c r="A22" s="9" t="s">
        <v>15</v>
      </c>
      <c r="B22" s="7" t="s">
        <v>96</v>
      </c>
      <c r="C22" s="11" t="s">
        <v>32</v>
      </c>
      <c r="D22" s="12"/>
    </row>
    <row r="23" spans="1:4" x14ac:dyDescent="0.45">
      <c r="A23" s="9" t="s">
        <v>16</v>
      </c>
      <c r="B23" s="7" t="s">
        <v>96</v>
      </c>
      <c r="C23" s="11" t="s">
        <v>32</v>
      </c>
      <c r="D23" s="12"/>
    </row>
    <row r="24" spans="1:4" x14ac:dyDescent="0.45">
      <c r="A24" s="9"/>
      <c r="B24" s="7"/>
      <c r="C24" s="11"/>
      <c r="D24" s="12"/>
    </row>
    <row r="25" spans="1:4" x14ac:dyDescent="0.45">
      <c r="A25" s="9" t="s">
        <v>17</v>
      </c>
      <c r="B25" s="7" t="s">
        <v>18</v>
      </c>
      <c r="C25" s="11" t="s">
        <v>32</v>
      </c>
      <c r="D25" s="12"/>
    </row>
    <row r="26" spans="1:4" x14ac:dyDescent="0.45">
      <c r="A26" s="9" t="s">
        <v>19</v>
      </c>
      <c r="B26" s="7" t="s">
        <v>20</v>
      </c>
      <c r="C26" s="11" t="s">
        <v>32</v>
      </c>
      <c r="D26" s="12"/>
    </row>
    <row r="27" spans="1:4" x14ac:dyDescent="0.45">
      <c r="A27" s="9" t="s">
        <v>21</v>
      </c>
      <c r="B27" s="7" t="s">
        <v>20</v>
      </c>
      <c r="C27" s="11" t="s">
        <v>32</v>
      </c>
      <c r="D27" s="12"/>
    </row>
    <row r="28" spans="1:4" x14ac:dyDescent="0.45">
      <c r="A28" s="9"/>
      <c r="B28" s="7"/>
      <c r="C28" s="11"/>
      <c r="D28" s="12"/>
    </row>
    <row r="29" spans="1:4" x14ac:dyDescent="0.45">
      <c r="A29" s="9" t="s">
        <v>149</v>
      </c>
      <c r="B29" s="7" t="s">
        <v>185</v>
      </c>
      <c r="C29" s="11"/>
      <c r="D29" s="12"/>
    </row>
    <row r="30" spans="1:4" x14ac:dyDescent="0.45">
      <c r="A30" s="9" t="s">
        <v>153</v>
      </c>
      <c r="B30" s="7" t="s">
        <v>187</v>
      </c>
      <c r="C30" s="11"/>
      <c r="D30" s="12"/>
    </row>
    <row r="31" spans="1:4" x14ac:dyDescent="0.45">
      <c r="A31" s="9" t="s">
        <v>186</v>
      </c>
      <c r="B31" s="7" t="s">
        <v>246</v>
      </c>
      <c r="C31" s="11"/>
      <c r="D31" s="12"/>
    </row>
    <row r="32" spans="1:4" x14ac:dyDescent="0.45">
      <c r="A32" s="9" t="s">
        <v>190</v>
      </c>
      <c r="B32" s="7" t="s">
        <v>247</v>
      </c>
      <c r="C32" s="11"/>
      <c r="D32" s="12"/>
    </row>
    <row r="33" spans="1:4" x14ac:dyDescent="0.45">
      <c r="A33" s="9" t="s">
        <v>191</v>
      </c>
      <c r="B33" s="7"/>
      <c r="C33" s="11"/>
      <c r="D33" s="12"/>
    </row>
    <row r="34" spans="1:4" x14ac:dyDescent="0.45">
      <c r="A34" s="9" t="s">
        <v>192</v>
      </c>
      <c r="B34" s="7"/>
      <c r="C34" s="11"/>
      <c r="D34" s="12"/>
    </row>
    <row r="35" spans="1:4" x14ac:dyDescent="0.45">
      <c r="A35" s="9" t="s">
        <v>193</v>
      </c>
      <c r="B35" s="7"/>
      <c r="C35" s="11"/>
      <c r="D35" s="12"/>
    </row>
    <row r="36" spans="1:4" x14ac:dyDescent="0.45">
      <c r="A36" s="9" t="s">
        <v>194</v>
      </c>
      <c r="B36" s="7"/>
      <c r="C36" s="11"/>
      <c r="D36" s="12"/>
    </row>
    <row r="37" spans="1:4" x14ac:dyDescent="0.45">
      <c r="A37" s="9" t="s">
        <v>195</v>
      </c>
      <c r="B37" s="7"/>
      <c r="C37" s="11"/>
      <c r="D37" s="12"/>
    </row>
    <row r="38" spans="1:4" x14ac:dyDescent="0.45">
      <c r="A38" s="9" t="s">
        <v>196</v>
      </c>
      <c r="B38" s="7"/>
      <c r="C38" s="11"/>
      <c r="D38" s="12"/>
    </row>
    <row r="39" spans="1:4" x14ac:dyDescent="0.45">
      <c r="A39" s="9" t="s">
        <v>197</v>
      </c>
      <c r="B39" s="7"/>
      <c r="C39" s="11"/>
      <c r="D39" s="12"/>
    </row>
    <row r="40" spans="1:4" x14ac:dyDescent="0.45">
      <c r="A40" s="9" t="s">
        <v>198</v>
      </c>
      <c r="B40" s="7"/>
      <c r="C40" s="11"/>
      <c r="D40" s="12"/>
    </row>
    <row r="41" spans="1:4" x14ac:dyDescent="0.45">
      <c r="A41" s="9" t="s">
        <v>199</v>
      </c>
      <c r="B41" s="7"/>
      <c r="C41" s="11"/>
      <c r="D41" s="12"/>
    </row>
    <row r="42" spans="1:4" x14ac:dyDescent="0.45">
      <c r="A42" s="9"/>
      <c r="B42" s="7"/>
      <c r="C42" s="11"/>
      <c r="D42" s="12"/>
    </row>
    <row r="43" spans="1:4" x14ac:dyDescent="0.45">
      <c r="A43" s="9" t="s">
        <v>231</v>
      </c>
      <c r="B43" s="7" t="s">
        <v>239</v>
      </c>
      <c r="C43" s="11"/>
      <c r="D43" s="12"/>
    </row>
    <row r="44" spans="1:4" x14ac:dyDescent="0.45">
      <c r="A44" s="9"/>
      <c r="B44" s="7"/>
      <c r="C44" s="11"/>
      <c r="D44" s="12"/>
    </row>
    <row r="45" spans="1:4" x14ac:dyDescent="0.45">
      <c r="A45" s="9"/>
      <c r="B45" s="7"/>
      <c r="C45" s="11"/>
      <c r="D45" s="12"/>
    </row>
    <row r="46" spans="1:4" x14ac:dyDescent="0.45">
      <c r="A46" s="9" t="s">
        <v>203</v>
      </c>
      <c r="B46" s="7" t="s">
        <v>204</v>
      </c>
      <c r="C46" s="11"/>
      <c r="D46" s="12"/>
    </row>
    <row r="47" spans="1:4" x14ac:dyDescent="0.45">
      <c r="A47" s="9" t="s">
        <v>206</v>
      </c>
      <c r="B47" s="7" t="s">
        <v>101</v>
      </c>
      <c r="C47" s="11"/>
      <c r="D47" s="12"/>
    </row>
    <row r="48" spans="1:4" x14ac:dyDescent="0.45">
      <c r="A48" s="9" t="s">
        <v>207</v>
      </c>
      <c r="B48" s="7" t="s">
        <v>101</v>
      </c>
      <c r="C48" s="11"/>
      <c r="D48" s="12"/>
    </row>
    <row r="49" spans="1:4" x14ac:dyDescent="0.45">
      <c r="A49" s="9" t="s">
        <v>208</v>
      </c>
      <c r="B49" s="7" t="s">
        <v>101</v>
      </c>
      <c r="C49" s="11"/>
      <c r="D49" s="12"/>
    </row>
    <row r="50" spans="1:4" x14ac:dyDescent="0.45">
      <c r="A50" s="9" t="s">
        <v>209</v>
      </c>
      <c r="B50" s="7" t="s">
        <v>101</v>
      </c>
      <c r="C50" s="11"/>
      <c r="D50" s="12"/>
    </row>
    <row r="51" spans="1:4" x14ac:dyDescent="0.45">
      <c r="A51" s="9" t="s">
        <v>210</v>
      </c>
      <c r="B51" s="7" t="s">
        <v>101</v>
      </c>
      <c r="C51" s="11"/>
      <c r="D51" s="12"/>
    </row>
    <row r="52" spans="1:4" x14ac:dyDescent="0.45">
      <c r="A52" s="9" t="s">
        <v>211</v>
      </c>
      <c r="B52" s="7" t="s">
        <v>101</v>
      </c>
      <c r="C52" s="11"/>
      <c r="D52" s="12"/>
    </row>
    <row r="53" spans="1:4" x14ac:dyDescent="0.45">
      <c r="A53" s="9" t="s">
        <v>212</v>
      </c>
      <c r="B53" s="7" t="s">
        <v>101</v>
      </c>
      <c r="C53" s="11"/>
      <c r="D53" s="12"/>
    </row>
    <row r="54" spans="1:4" x14ac:dyDescent="0.45">
      <c r="A54" s="9" t="s">
        <v>213</v>
      </c>
      <c r="B54" s="7" t="s">
        <v>101</v>
      </c>
      <c r="C54" s="11"/>
      <c r="D54" s="12"/>
    </row>
    <row r="55" spans="1:4" x14ac:dyDescent="0.45">
      <c r="A55" s="9" t="s">
        <v>214</v>
      </c>
      <c r="B55" s="7" t="s">
        <v>101</v>
      </c>
      <c r="C55" s="11"/>
      <c r="D55" s="12"/>
    </row>
    <row r="56" spans="1:4" x14ac:dyDescent="0.45">
      <c r="A56" s="9" t="s">
        <v>215</v>
      </c>
      <c r="B56" s="7" t="s">
        <v>101</v>
      </c>
      <c r="C56" s="11"/>
      <c r="D56" s="12"/>
    </row>
    <row r="57" spans="1:4" x14ac:dyDescent="0.45">
      <c r="A57" s="9" t="s">
        <v>216</v>
      </c>
      <c r="B57" s="7" t="s">
        <v>204</v>
      </c>
      <c r="C57" s="11"/>
      <c r="D57" s="12"/>
    </row>
    <row r="58" spans="1:4" x14ac:dyDescent="0.45">
      <c r="A58" s="9" t="s">
        <v>217</v>
      </c>
      <c r="B58" s="7" t="s">
        <v>101</v>
      </c>
      <c r="C58" s="11"/>
      <c r="D58" s="12"/>
    </row>
    <row r="59" spans="1:4" x14ac:dyDescent="0.45">
      <c r="A59" s="9" t="s">
        <v>218</v>
      </c>
      <c r="B59" s="7" t="s">
        <v>101</v>
      </c>
      <c r="C59" s="11"/>
      <c r="D59" s="12"/>
    </row>
    <row r="60" spans="1:4" x14ac:dyDescent="0.45">
      <c r="A60" s="9" t="s">
        <v>219</v>
      </c>
      <c r="B60" s="7" t="s">
        <v>101</v>
      </c>
      <c r="C60" s="11"/>
      <c r="D60" s="12"/>
    </row>
    <row r="61" spans="1:4" x14ac:dyDescent="0.45">
      <c r="A61" s="9" t="s">
        <v>220</v>
      </c>
      <c r="B61" s="7" t="s">
        <v>101</v>
      </c>
      <c r="C61" s="11"/>
      <c r="D61" s="12"/>
    </row>
    <row r="62" spans="1:4" x14ac:dyDescent="0.45">
      <c r="A62" s="9" t="s">
        <v>221</v>
      </c>
      <c r="B62" s="7" t="s">
        <v>101</v>
      </c>
      <c r="C62" s="11"/>
      <c r="D62" s="12"/>
    </row>
    <row r="63" spans="1:4" x14ac:dyDescent="0.45">
      <c r="A63" s="9" t="s">
        <v>222</v>
      </c>
      <c r="B63" s="7" t="s">
        <v>101</v>
      </c>
      <c r="C63" s="11"/>
      <c r="D63" s="12"/>
    </row>
    <row r="64" spans="1:4" x14ac:dyDescent="0.45">
      <c r="A64" s="9" t="s">
        <v>223</v>
      </c>
      <c r="B64" s="7" t="s">
        <v>101</v>
      </c>
      <c r="C64" s="11"/>
      <c r="D64" s="12"/>
    </row>
    <row r="65" spans="1:4" x14ac:dyDescent="0.45">
      <c r="A65" s="9" t="s">
        <v>224</v>
      </c>
      <c r="B65" s="7" t="s">
        <v>101</v>
      </c>
      <c r="C65" s="11"/>
      <c r="D65" s="12"/>
    </row>
    <row r="66" spans="1:4" x14ac:dyDescent="0.45">
      <c r="A66" s="9" t="s">
        <v>225</v>
      </c>
      <c r="B66" s="7" t="s">
        <v>101</v>
      </c>
      <c r="C66" s="11"/>
      <c r="D66" s="12"/>
    </row>
    <row r="67" spans="1:4" x14ac:dyDescent="0.45">
      <c r="A67" s="9" t="s">
        <v>226</v>
      </c>
      <c r="B67" s="7" t="s">
        <v>101</v>
      </c>
      <c r="C67" s="11"/>
      <c r="D67" s="12"/>
    </row>
    <row r="68" spans="1:4" x14ac:dyDescent="0.45">
      <c r="A68" s="9"/>
      <c r="B68" s="7"/>
      <c r="C68" s="11"/>
      <c r="D68" s="12"/>
    </row>
    <row r="69" spans="1:4" x14ac:dyDescent="0.45">
      <c r="A69" s="9"/>
      <c r="B69" s="7"/>
      <c r="C69" s="11"/>
      <c r="D69" s="12"/>
    </row>
    <row r="70" spans="1:4" x14ac:dyDescent="0.45">
      <c r="A70" s="9" t="s">
        <v>22</v>
      </c>
      <c r="B70" s="7" t="s">
        <v>101</v>
      </c>
      <c r="C70" s="11" t="s">
        <v>32</v>
      </c>
      <c r="D70" s="12"/>
    </row>
    <row r="71" spans="1:4" x14ac:dyDescent="0.45">
      <c r="A71" s="9" t="s">
        <v>23</v>
      </c>
      <c r="B71" s="7" t="s">
        <v>101</v>
      </c>
      <c r="C71" s="11" t="s">
        <v>32</v>
      </c>
      <c r="D71" s="12"/>
    </row>
    <row r="72" spans="1:4" x14ac:dyDescent="0.45">
      <c r="A72" s="10"/>
      <c r="B72" s="8"/>
      <c r="C72" s="13"/>
      <c r="D72" s="14"/>
    </row>
    <row r="73" spans="1:4" x14ac:dyDescent="0.45">
      <c r="A73" s="10" t="s">
        <v>110</v>
      </c>
      <c r="B73" s="8" t="s">
        <v>148</v>
      </c>
      <c r="C73" s="13" t="s">
        <v>32</v>
      </c>
      <c r="D73" s="14"/>
    </row>
  </sheetData>
  <sheetProtection algorithmName="SHA-512" hashValue="8p2PdMeBrNAMNsXGfqZ45Y5ufXyNIKYB+hSNH8mBVfCIwLCWos3CGeqZP1ZPaMfZS0LZz18bNQI4+LkUT3X7Uw==" saltValue="Fec+YuOCrldRFM2zngaRdA==" spinCount="100000" sheet="1" objects="1" scenarios="1"/>
  <phoneticPr fontId="1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F39A62BE-CFF2-4440-898E-5BB44B1BA287}">
          <x14:formula1>
            <xm:f>Sheet2!$K$4:$K$9</xm:f>
          </x14:formula1>
          <xm:sqref>B15</xm:sqref>
        </x14:dataValidation>
        <x14:dataValidation type="list" allowBlank="1" showInputMessage="1" showErrorMessage="1" xr:uid="{2AAE4D88-F7F3-43CE-BED1-14D7EFB1F61F}">
          <x14:formula1>
            <xm:f>Sheet2!$O$4:$O$27</xm:f>
          </x14:formula1>
          <xm:sqref>B16</xm:sqref>
        </x14:dataValidation>
        <x14:dataValidation type="list" allowBlank="1" showInputMessage="1" showErrorMessage="1" xr:uid="{A0F9B237-2598-4A32-A663-E81CE22AA91F}">
          <x14:formula1>
            <xm:f>Sheet2!$S$4:$S$27</xm:f>
          </x14:formula1>
          <xm:sqref>B17</xm:sqref>
        </x14:dataValidation>
        <x14:dataValidation type="list" allowBlank="1" showInputMessage="1" showErrorMessage="1" xr:uid="{6B6BF3F6-60AA-4C37-8DE2-064A23CE37A6}">
          <x14:formula1>
            <xm:f>Sheet2!$W$4:$W$27</xm:f>
          </x14:formula1>
          <xm:sqref>B18</xm:sqref>
        </x14:dataValidation>
        <x14:dataValidation type="list" allowBlank="1" showInputMessage="1" showErrorMessage="1" xr:uid="{9CD1BBAD-19D7-464B-B74A-BE866A4684B0}">
          <x14:formula1>
            <xm:f>Sheet2!$AA$4:$AA$27</xm:f>
          </x14:formula1>
          <xm:sqref>B19</xm:sqref>
        </x14:dataValidation>
        <x14:dataValidation type="list" allowBlank="1" showInputMessage="1" showErrorMessage="1" xr:uid="{EB8EABD8-95C1-4592-B1B9-B375CFC2623C}">
          <x14:formula1>
            <xm:f>Sheet2!$AE$4:$AE$27</xm:f>
          </x14:formula1>
          <xm:sqref>B20</xm:sqref>
        </x14:dataValidation>
        <x14:dataValidation type="list" allowBlank="1" showInputMessage="1" showErrorMessage="1" xr:uid="{111E4D43-8E46-456E-8AE3-962BDEAA9D0C}">
          <x14:formula1>
            <xm:f>Sheet2!$AI$4:$AI$27</xm:f>
          </x14:formula1>
          <xm:sqref>B21</xm:sqref>
        </x14:dataValidation>
        <x14:dataValidation type="list" allowBlank="1" showInputMessage="1" showErrorMessage="1" xr:uid="{2458A9EC-28A0-48DE-83DA-FD2B4DC5BF33}">
          <x14:formula1>
            <xm:f>Sheet2!$AM$4:$AM$27</xm:f>
          </x14:formula1>
          <xm:sqref>B22</xm:sqref>
        </x14:dataValidation>
        <x14:dataValidation type="list" allowBlank="1" showInputMessage="1" showErrorMessage="1" xr:uid="{CE3E765F-CB70-429B-8BA1-F9DA2CA40CBD}">
          <x14:formula1>
            <xm:f>Sheet2!$AQ$4:$AQ$27</xm:f>
          </x14:formula1>
          <xm:sqref>B23</xm:sqref>
        </x14:dataValidation>
        <x14:dataValidation type="list" allowBlank="1" showInputMessage="1" showErrorMessage="1" xr:uid="{2F5C4E51-9C20-4328-B879-3D5B39C97E2B}">
          <x14:formula1>
            <xm:f>Sheet2!$AS$4:$AS$5</xm:f>
          </x14:formula1>
          <xm:sqref>B25</xm:sqref>
        </x14:dataValidation>
        <x14:dataValidation type="list" allowBlank="1" showInputMessage="1" showErrorMessage="1" xr:uid="{30AA366D-8823-4A9D-8773-BBCCBF59912D}">
          <x14:formula1>
            <xm:f>Sheet2!$AW$4</xm:f>
          </x14:formula1>
          <xm:sqref>B26</xm:sqref>
        </x14:dataValidation>
        <x14:dataValidation type="list" allowBlank="1" showInputMessage="1" showErrorMessage="1" xr:uid="{CE785373-BE6E-432C-A282-6E39A75C9651}">
          <x14:formula1>
            <xm:f>Sheet2!$BA$4</xm:f>
          </x14:formula1>
          <xm:sqref>B27</xm:sqref>
        </x14:dataValidation>
        <x14:dataValidation type="list" allowBlank="1" showInputMessage="1" showErrorMessage="1" xr:uid="{0B3E5DE0-3C7B-43B2-8F2F-6FF06E90812A}">
          <x14:formula1>
            <xm:f>Sheet2!$BG$4:$BG$6</xm:f>
          </x14:formula1>
          <xm:sqref>B29</xm:sqref>
        </x14:dataValidation>
        <x14:dataValidation type="list" allowBlank="1" showInputMessage="1" showErrorMessage="1" xr:uid="{8C6D9BFB-110F-4D19-A0F8-7F3D5ECE01CA}">
          <x14:formula1>
            <xm:f>Sheet2!$CI$4:$CI$5</xm:f>
          </x14:formula1>
          <xm:sqref>B70</xm:sqref>
        </x14:dataValidation>
        <x14:dataValidation type="list" allowBlank="1" showInputMessage="1" showErrorMessage="1" xr:uid="{7095BE39-BFFB-4077-AAEA-91D9C7863E5F}">
          <x14:formula1>
            <xm:f>Sheet2!$CM$4:$CM$5</xm:f>
          </x14:formula1>
          <xm:sqref>B71</xm:sqref>
        </x14:dataValidation>
        <x14:dataValidation type="list" allowBlank="1" showInputMessage="1" showErrorMessage="1" xr:uid="{00B2E4D0-D116-4D47-A630-A7C2B657ADED}">
          <x14:formula1>
            <xm:f>Sheet2!$G$4:$G$5</xm:f>
          </x14:formula1>
          <xm:sqref>B13</xm:sqref>
        </x14:dataValidation>
        <x14:dataValidation type="list" allowBlank="1" showInputMessage="1" showErrorMessage="1" xr:uid="{2F550FB2-399E-49BE-BA57-A07C7F211F83}">
          <x14:formula1>
            <xm:f>Sheet2!$A$4:$A$6</xm:f>
          </x14:formula1>
          <xm:sqref>B3:B4</xm:sqref>
        </x14:dataValidation>
        <x14:dataValidation type="list" allowBlank="1" showInputMessage="1" showErrorMessage="1" xr:uid="{346D4976-466C-4C03-AA65-3EC50BCBD278}">
          <x14:formula1>
            <xm:f>Sheet2!$CU$4:$CU$40</xm:f>
          </x14:formula1>
          <xm:sqref>B73</xm:sqref>
        </x14:dataValidation>
        <x14:dataValidation type="list" allowBlank="1" showInputMessage="1" showErrorMessage="1" xr:uid="{4D013F37-983B-4509-9099-65C2914652B1}">
          <x14:formula1>
            <xm:f>Sheet2!$BK$4:$BK$15</xm:f>
          </x14:formula1>
          <xm:sqref>B30</xm:sqref>
        </x14:dataValidation>
        <x14:dataValidation type="list" allowBlank="1" showInputMessage="1" showErrorMessage="1" xr:uid="{A291DF4E-8F41-41DB-B877-D05A10AE2DA9}">
          <x14:formula1>
            <xm:f>Sheet2!$BO$4:$BO$41</xm:f>
          </x14:formula1>
          <xm:sqref>B31</xm:sqref>
        </x14:dataValidation>
        <x14:dataValidation type="list" allowBlank="1" showInputMessage="1" showErrorMessage="1" xr:uid="{308B8B8B-AF34-48F2-A509-2798C43290F7}">
          <x14:formula1>
            <xm:f>Sheet2!$BS$4:$BS$30</xm:f>
          </x14:formula1>
          <xm:sqref>B32:B41</xm:sqref>
        </x14:dataValidation>
        <x14:dataValidation type="list" allowBlank="1" showInputMessage="1" showErrorMessage="1" xr:uid="{0886D1CA-993C-4486-A6A5-99627EC88433}">
          <x14:formula1>
            <xm:f>Sheet2!$CA$4:$CA$5</xm:f>
          </x14:formula1>
          <xm:sqref>B46 B57</xm:sqref>
        </x14:dataValidation>
        <x14:dataValidation type="list" allowBlank="1" showInputMessage="1" showErrorMessage="1" xr:uid="{AA3DC4D5-893E-44E2-A473-EE32F760AB72}">
          <x14:formula1>
            <xm:f>Sheet2!$CE$4:$CE$6</xm:f>
          </x14:formula1>
          <xm:sqref>B48:B56 B59:B67</xm:sqref>
        </x14:dataValidation>
        <x14:dataValidation type="list" allowBlank="1" showInputMessage="1" showErrorMessage="1" xr:uid="{E5F111B0-94B3-4089-BA79-26DDC30FC812}">
          <x14:formula1>
            <xm:f>Sheet2!$CE$4:$CE$7</xm:f>
          </x14:formula1>
          <xm:sqref>B47 B58</xm:sqref>
        </x14:dataValidation>
        <x14:dataValidation type="list" allowBlank="1" showInputMessage="1" showErrorMessage="1" xr:uid="{5BCD279B-D40C-41D9-8DE7-BDB24AF233D4}">
          <x14:formula1>
            <xm:f>Sheet2!$BW$4:$BW$11</xm:f>
          </x14:formula1>
          <xm:sqref>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CBDE-B532-4C62-960F-69E3F8F82571}">
  <dimension ref="A3:CU42"/>
  <sheetViews>
    <sheetView topLeftCell="BJ1" zoomScale="70" zoomScaleNormal="70" workbookViewId="0">
      <selection activeCell="BM21" sqref="BM21"/>
    </sheetView>
  </sheetViews>
  <sheetFormatPr defaultRowHeight="18" x14ac:dyDescent="0.45"/>
  <cols>
    <col min="1" max="1" width="25.296875" style="1" bestFit="1" customWidth="1"/>
    <col min="2" max="2" width="8.796875" style="1"/>
    <col min="3" max="3" width="36.796875" style="1" bestFit="1" customWidth="1"/>
    <col min="4" max="4" width="8.796875" style="1"/>
    <col min="5" max="7" width="21.19921875" style="1" customWidth="1"/>
    <col min="8" max="8" width="8.796875" style="1"/>
    <col min="9" max="9" width="45.69921875" style="1" bestFit="1" customWidth="1"/>
    <col min="10" max="10" width="8.796875" style="1"/>
    <col min="11" max="11" width="30.5" style="1" bestFit="1" customWidth="1"/>
    <col min="12" max="12" width="8.796875" style="1"/>
    <col min="13" max="13" width="39.8984375" style="1" bestFit="1" customWidth="1"/>
    <col min="14" max="14" width="8.796875" style="1"/>
    <col min="15" max="15" width="28.5" style="1" bestFit="1" customWidth="1"/>
    <col min="16" max="16" width="8.796875" style="1"/>
    <col min="17" max="17" width="36.09765625" style="1" bestFit="1" customWidth="1"/>
    <col min="18" max="18" width="8.796875" style="1"/>
    <col min="19" max="19" width="26.8984375" style="1" bestFit="1" customWidth="1"/>
    <col min="20" max="20" width="8.796875" style="1"/>
    <col min="21" max="21" width="38.69921875" style="1" bestFit="1" customWidth="1"/>
    <col min="22" max="22" width="8.796875" style="1"/>
    <col min="23" max="23" width="26.8984375" style="1" bestFit="1" customWidth="1"/>
    <col min="24" max="24" width="8.796875" style="1"/>
    <col min="25" max="25" width="48.296875" style="1" bestFit="1" customWidth="1"/>
    <col min="26" max="26" width="8.796875" style="1"/>
    <col min="27" max="27" width="26.8984375" style="1" bestFit="1" customWidth="1"/>
    <col min="28" max="28" width="8.796875" style="1"/>
    <col min="29" max="29" width="63" style="1" bestFit="1" customWidth="1"/>
    <col min="30" max="30" width="8.796875" style="1"/>
    <col min="31" max="31" width="26.8984375" style="1" bestFit="1" customWidth="1"/>
    <col min="32" max="32" width="8.796875" style="1"/>
    <col min="33" max="33" width="38.59765625" style="1" bestFit="1" customWidth="1"/>
    <col min="34" max="34" width="8.796875" style="1"/>
    <col min="35" max="35" width="26.8984375" style="1" bestFit="1" customWidth="1"/>
    <col min="36" max="36" width="8.796875" style="1"/>
    <col min="37" max="37" width="38.19921875" style="1" bestFit="1" customWidth="1"/>
    <col min="38" max="38" width="8.796875" style="1"/>
    <col min="39" max="39" width="26.8984375" style="1" bestFit="1" customWidth="1"/>
    <col min="40" max="40" width="8.796875" style="1"/>
    <col min="41" max="41" width="38.796875" style="1" bestFit="1" customWidth="1"/>
    <col min="42" max="42" width="8.796875" style="1"/>
    <col min="43" max="43" width="26.8984375" style="1" bestFit="1" customWidth="1"/>
    <col min="44" max="44" width="8.796875" style="1"/>
    <col min="45" max="45" width="20.59765625" style="1" bestFit="1" customWidth="1"/>
    <col min="46" max="46" width="8.796875" style="1"/>
    <col min="47" max="47" width="11.59765625" style="1" bestFit="1" customWidth="1"/>
    <col min="48" max="48" width="8.796875" style="1"/>
    <col min="49" max="49" width="21.5" style="1" bestFit="1" customWidth="1"/>
    <col min="50" max="50" width="8.796875" style="1"/>
    <col min="51" max="51" width="11.59765625" style="1" bestFit="1" customWidth="1"/>
    <col min="52" max="52" width="8.796875" style="1"/>
    <col min="53" max="53" width="21.5" style="1" bestFit="1" customWidth="1"/>
    <col min="54" max="54" width="8.796875" style="1"/>
    <col min="55" max="55" width="11.59765625" style="1" bestFit="1" customWidth="1"/>
    <col min="56" max="56" width="8.796875" style="1"/>
    <col min="57" max="57" width="42.5" style="1" customWidth="1"/>
    <col min="58" max="58" width="8.796875" style="1"/>
    <col min="59" max="59" width="16.69921875" style="1" bestFit="1" customWidth="1"/>
    <col min="60" max="60" width="8.796875" style="1"/>
    <col min="61" max="61" width="30.09765625" style="1" bestFit="1" customWidth="1"/>
    <col min="62" max="62" width="8.796875" style="1"/>
    <col min="63" max="63" width="39.59765625" style="1" bestFit="1" customWidth="1"/>
    <col min="64" max="64" width="8.3984375" style="1" customWidth="1"/>
    <col min="65" max="65" width="36.09765625" style="1" bestFit="1" customWidth="1"/>
    <col min="66" max="66" width="9.3984375" style="1" bestFit="1" customWidth="1"/>
    <col min="67" max="67" width="46" style="1" bestFit="1" customWidth="1"/>
    <col min="68" max="68" width="9.69921875" style="1" customWidth="1"/>
    <col min="69" max="69" width="36.09765625" style="1" bestFit="1" customWidth="1"/>
    <col min="70" max="70" width="8.796875" style="1"/>
    <col min="71" max="71" width="46" style="1" bestFit="1" customWidth="1"/>
    <col min="72" max="72" width="9.8984375" style="1" customWidth="1"/>
    <col min="73" max="73" width="22.19921875" style="1" customWidth="1"/>
    <col min="74" max="74" width="9.3984375" style="1" bestFit="1" customWidth="1"/>
    <col min="75" max="75" width="25.69921875" style="1" bestFit="1" customWidth="1"/>
    <col min="76" max="76" width="8.59765625" style="1" customWidth="1"/>
    <col min="77" max="77" width="19.09765625" style="1" customWidth="1"/>
    <col min="78" max="78" width="8.59765625" style="1" customWidth="1"/>
    <col min="79" max="79" width="21.19921875" style="1" bestFit="1" customWidth="1"/>
    <col min="80" max="80" width="8.59765625" style="1" customWidth="1"/>
    <col min="81" max="81" width="39" style="1" bestFit="1" customWidth="1"/>
    <col min="82" max="82" width="8.59765625" style="1" customWidth="1"/>
    <col min="83" max="83" width="33.19921875" style="1" bestFit="1" customWidth="1"/>
    <col min="84" max="84" width="8.59765625" style="1" customWidth="1"/>
    <col min="85" max="85" width="18.296875" style="1" bestFit="1" customWidth="1"/>
    <col min="86" max="86" width="8.796875" style="1"/>
    <col min="87" max="87" width="14" style="1" bestFit="1" customWidth="1"/>
    <col min="88" max="88" width="8.796875" style="1"/>
    <col min="89" max="89" width="33.296875" style="1" bestFit="1" customWidth="1"/>
    <col min="90" max="90" width="8.796875" style="1"/>
    <col min="91" max="91" width="14" style="1" bestFit="1" customWidth="1"/>
    <col min="92" max="92" width="8.796875" style="1"/>
    <col min="93" max="93" width="22.296875" style="1" bestFit="1" customWidth="1"/>
    <col min="94" max="94" width="8.59765625" style="1" bestFit="1" customWidth="1"/>
    <col min="95" max="95" width="14" style="1" bestFit="1" customWidth="1"/>
    <col min="96" max="96" width="8.796875" style="1"/>
    <col min="97" max="97" width="56.5" style="1" customWidth="1"/>
    <col min="98" max="98" width="9.09765625" style="1" bestFit="1" customWidth="1"/>
    <col min="99" max="99" width="67.5" style="1" bestFit="1" customWidth="1"/>
    <col min="100" max="16384" width="8.796875" style="1"/>
  </cols>
  <sheetData>
    <row r="3" spans="1:99" x14ac:dyDescent="0.45">
      <c r="A3" s="2" t="s">
        <v>3</v>
      </c>
      <c r="B3" s="2" t="s">
        <v>28</v>
      </c>
      <c r="C3" s="2" t="s">
        <v>73</v>
      </c>
      <c r="E3" s="2" t="s">
        <v>104</v>
      </c>
      <c r="F3" s="2" t="s">
        <v>28</v>
      </c>
      <c r="G3" s="2" t="s">
        <v>73</v>
      </c>
      <c r="I3" s="3" t="s">
        <v>10</v>
      </c>
      <c r="J3" s="2" t="s">
        <v>28</v>
      </c>
      <c r="K3" s="2" t="s">
        <v>73</v>
      </c>
      <c r="M3" s="3" t="s">
        <v>39</v>
      </c>
      <c r="N3" s="2" t="s">
        <v>28</v>
      </c>
      <c r="O3" s="2" t="s">
        <v>73</v>
      </c>
      <c r="Q3" s="3" t="s">
        <v>64</v>
      </c>
      <c r="R3" s="2" t="s">
        <v>28</v>
      </c>
      <c r="S3" s="2" t="s">
        <v>73</v>
      </c>
      <c r="U3" s="3" t="s">
        <v>11</v>
      </c>
      <c r="V3" s="2" t="s">
        <v>28</v>
      </c>
      <c r="W3" s="2" t="s">
        <v>73</v>
      </c>
      <c r="Y3" s="3" t="s">
        <v>12</v>
      </c>
      <c r="Z3" s="2" t="s">
        <v>28</v>
      </c>
      <c r="AA3" s="2" t="s">
        <v>73</v>
      </c>
      <c r="AC3" s="3" t="s">
        <v>13</v>
      </c>
      <c r="AD3" s="2" t="s">
        <v>28</v>
      </c>
      <c r="AE3" s="2" t="s">
        <v>73</v>
      </c>
      <c r="AG3" s="3" t="s">
        <v>14</v>
      </c>
      <c r="AH3" s="2" t="s">
        <v>28</v>
      </c>
      <c r="AI3" s="2" t="s">
        <v>73</v>
      </c>
      <c r="AK3" s="3" t="s">
        <v>15</v>
      </c>
      <c r="AL3" s="2" t="s">
        <v>28</v>
      </c>
      <c r="AM3" s="2" t="s">
        <v>73</v>
      </c>
      <c r="AO3" s="3" t="s">
        <v>16</v>
      </c>
      <c r="AP3" s="2" t="s">
        <v>28</v>
      </c>
      <c r="AQ3" s="2" t="s">
        <v>73</v>
      </c>
      <c r="AS3" s="3" t="s">
        <v>17</v>
      </c>
      <c r="AT3" s="2" t="s">
        <v>28</v>
      </c>
      <c r="AU3" s="2" t="s">
        <v>73</v>
      </c>
      <c r="AW3" s="3" t="s">
        <v>19</v>
      </c>
      <c r="AX3" s="2" t="s">
        <v>28</v>
      </c>
      <c r="AY3" s="2" t="s">
        <v>73</v>
      </c>
      <c r="BA3" s="3" t="s">
        <v>21</v>
      </c>
      <c r="BB3" s="2" t="s">
        <v>28</v>
      </c>
      <c r="BC3" s="2" t="s">
        <v>73</v>
      </c>
      <c r="BE3" s="2" t="s">
        <v>149</v>
      </c>
      <c r="BF3" s="2" t="s">
        <v>28</v>
      </c>
      <c r="BG3" s="2" t="s">
        <v>73</v>
      </c>
      <c r="BI3" s="2" t="s">
        <v>153</v>
      </c>
      <c r="BJ3" s="2" t="s">
        <v>28</v>
      </c>
      <c r="BK3" s="2" t="s">
        <v>73</v>
      </c>
      <c r="BM3" s="2" t="s">
        <v>188</v>
      </c>
      <c r="BN3" s="2" t="s">
        <v>28</v>
      </c>
      <c r="BO3" s="2" t="s">
        <v>73</v>
      </c>
      <c r="BQ3" s="2" t="s">
        <v>189</v>
      </c>
      <c r="BR3" s="2" t="s">
        <v>28</v>
      </c>
      <c r="BS3" s="2" t="s">
        <v>73</v>
      </c>
      <c r="BU3" s="2" t="s">
        <v>231</v>
      </c>
      <c r="BV3" s="2" t="s">
        <v>28</v>
      </c>
      <c r="BW3" s="2" t="s">
        <v>73</v>
      </c>
      <c r="BY3" s="2" t="s">
        <v>200</v>
      </c>
      <c r="BZ3" s="2" t="s">
        <v>28</v>
      </c>
      <c r="CA3" s="2" t="s">
        <v>73</v>
      </c>
      <c r="CC3" s="2" t="s">
        <v>202</v>
      </c>
      <c r="CD3" s="2" t="s">
        <v>28</v>
      </c>
      <c r="CE3" s="2" t="s">
        <v>73</v>
      </c>
      <c r="CG3" s="3" t="s">
        <v>22</v>
      </c>
      <c r="CH3" s="2" t="s">
        <v>28</v>
      </c>
      <c r="CI3" s="2" t="s">
        <v>73</v>
      </c>
      <c r="CK3" s="3" t="s">
        <v>23</v>
      </c>
      <c r="CL3" s="2" t="s">
        <v>28</v>
      </c>
      <c r="CM3" s="2" t="s">
        <v>73</v>
      </c>
      <c r="CO3" s="3" t="s">
        <v>24</v>
      </c>
      <c r="CP3" s="2" t="s">
        <v>28</v>
      </c>
      <c r="CQ3" s="2" t="s">
        <v>73</v>
      </c>
      <c r="CS3" s="2" t="s">
        <v>109</v>
      </c>
      <c r="CT3" s="2" t="s">
        <v>28</v>
      </c>
      <c r="CU3" s="2" t="s">
        <v>73</v>
      </c>
    </row>
    <row r="4" spans="1:99" x14ac:dyDescent="0.45">
      <c r="A4" s="2" t="s">
        <v>26</v>
      </c>
      <c r="B4" s="2">
        <v>0</v>
      </c>
      <c r="C4" s="2" t="str">
        <f>A4&amp;"(+\"&amp;B4&amp;")"</f>
        <v>ライトベージュ塗装(5Y7/1)(+\0)</v>
      </c>
      <c r="E4" s="2" t="s">
        <v>105</v>
      </c>
      <c r="F4" s="2">
        <v>0</v>
      </c>
      <c r="G4" s="2" t="str">
        <f t="shared" ref="G4:G5" si="0">E4&amp;"(+\"&amp;F4&amp;")"</f>
        <v>PNP(+\0)</v>
      </c>
      <c r="I4" s="2" t="s">
        <v>34</v>
      </c>
      <c r="J4" s="2">
        <v>0</v>
      </c>
      <c r="K4" s="2" t="str">
        <f>I4&amp;"(+\"&amp;J4&amp;")"</f>
        <v>緑/黄(ストレート) - 2sq(+\0)</v>
      </c>
      <c r="M4" s="2" t="s">
        <v>41</v>
      </c>
      <c r="N4" s="2">
        <v>0</v>
      </c>
      <c r="O4" s="2" t="str">
        <f>M4&amp;"(+\"&amp;N4&amp;")"</f>
        <v>青/白 - 0.75sq(MTW線)(+\0)</v>
      </c>
      <c r="Q4" s="2" t="s">
        <v>41</v>
      </c>
      <c r="R4" s="2">
        <v>0</v>
      </c>
      <c r="S4" s="2" t="str">
        <f>Q4&amp;"(+\"&amp;R4&amp;")"</f>
        <v>青/白 - 0.75sq(MTW線)(+\0)</v>
      </c>
      <c r="U4" s="2" t="s">
        <v>65</v>
      </c>
      <c r="V4" s="2">
        <v>0</v>
      </c>
      <c r="W4" s="2" t="str">
        <f>U4&amp;"(+\"&amp;V4&amp;")"</f>
        <v>青/白 - 0.5sq(MTW線)(+\0)</v>
      </c>
      <c r="Y4" s="2" t="s">
        <v>41</v>
      </c>
      <c r="Z4" s="2">
        <v>0</v>
      </c>
      <c r="AA4" s="2" t="str">
        <f>Y4&amp;"(+\"&amp;Z4&amp;")"</f>
        <v>青/白 - 0.75sq(MTW線)(+\0)</v>
      </c>
      <c r="AC4" s="2" t="s">
        <v>41</v>
      </c>
      <c r="AD4" s="2">
        <v>0</v>
      </c>
      <c r="AE4" s="2" t="str">
        <f>AC4&amp;"(+\"&amp;AD4&amp;")"</f>
        <v>青/白 - 0.75sq(MTW線)(+\0)</v>
      </c>
      <c r="AG4" s="2" t="s">
        <v>43</v>
      </c>
      <c r="AH4" s="2">
        <v>0</v>
      </c>
      <c r="AI4" s="2" t="str">
        <f>AG4&amp;"(+\"&amp;AH4&amp;")"</f>
        <v>青/白 - 2.0sq(MTW線)(+\0)</v>
      </c>
      <c r="AK4" s="2" t="s">
        <v>43</v>
      </c>
      <c r="AL4" s="2">
        <v>0</v>
      </c>
      <c r="AM4" s="2" t="str">
        <f>AK4&amp;"(+\"&amp;AL4&amp;")"</f>
        <v>青/白 - 2.0sq(MTW線)(+\0)</v>
      </c>
      <c r="AO4" s="2" t="s">
        <v>43</v>
      </c>
      <c r="AP4" s="2">
        <v>0</v>
      </c>
      <c r="AQ4" s="2" t="str">
        <f>AO4&amp;"(+\"&amp;AP4&amp;")"</f>
        <v>青/白 - 2.0sq(MTW線)(+\0)</v>
      </c>
      <c r="AS4" s="2" t="s">
        <v>97</v>
      </c>
      <c r="AT4" s="2">
        <v>0</v>
      </c>
      <c r="AU4" s="2" t="str">
        <f>AS4&amp;"(+\"&amp;AT4&amp;")"</f>
        <v>Y端子(+\0)</v>
      </c>
      <c r="AW4" s="2" t="s">
        <v>98</v>
      </c>
      <c r="AX4" s="2">
        <v>0</v>
      </c>
      <c r="AY4" s="2" t="str">
        <f>AW4&amp;"(+\"&amp;AX4&amp;")"</f>
        <v>丸端子(+\0)</v>
      </c>
      <c r="BA4" s="2" t="s">
        <v>98</v>
      </c>
      <c r="BB4" s="2">
        <v>0</v>
      </c>
      <c r="BC4" s="2" t="str">
        <f>BA4&amp;"(+\"&amp;BB4&amp;")"</f>
        <v>丸端子(+\0)</v>
      </c>
      <c r="BE4" s="2" t="s">
        <v>150</v>
      </c>
      <c r="BF4" s="2">
        <v>0</v>
      </c>
      <c r="BG4" s="2" t="str">
        <f>BE4&amp;"(+\"&amp;BF4&amp;")"</f>
        <v>R35B(+\0)</v>
      </c>
      <c r="BI4" s="2" t="s">
        <v>99</v>
      </c>
      <c r="BJ4" s="2">
        <v>0</v>
      </c>
      <c r="BK4" s="2" t="str">
        <f t="shared" ref="BK4:BK15" si="1">BI4&amp;"(+\"&amp;BJ4&amp;")"</f>
        <v>なし(+\0)</v>
      </c>
      <c r="BM4" s="2" t="s">
        <v>99</v>
      </c>
      <c r="BN4" s="2">
        <v>0</v>
      </c>
      <c r="BO4" s="2" t="str">
        <f t="shared" ref="BO4:BO41" si="2">BM4&amp;"(+\"&amp;BN4&amp;")"</f>
        <v>なし(+\0)</v>
      </c>
      <c r="BQ4" s="2" t="s">
        <v>99</v>
      </c>
      <c r="BR4" s="2">
        <v>0</v>
      </c>
      <c r="BS4" s="2" t="str">
        <f t="shared" ref="BS4" si="3">BQ4&amp;"(+\"&amp;BR4&amp;")"</f>
        <v>なし(+\0)</v>
      </c>
      <c r="BU4" s="2" t="s">
        <v>99</v>
      </c>
      <c r="BV4" s="2">
        <v>0</v>
      </c>
      <c r="BW4" s="2" t="str">
        <f t="shared" ref="BW4" si="4">BU4&amp;"(+\"&amp;BV4&amp;")"</f>
        <v>なし(+\0)</v>
      </c>
      <c r="BY4" s="2" t="s">
        <v>99</v>
      </c>
      <c r="BZ4" s="2">
        <v>0</v>
      </c>
      <c r="CA4" s="2" t="str">
        <f t="shared" ref="CA4:CA5" si="5">BY4&amp;"(+\"&amp;BZ4&amp;")"</f>
        <v>なし(+\0)</v>
      </c>
      <c r="CC4" s="2" t="s">
        <v>99</v>
      </c>
      <c r="CD4" s="2">
        <v>0</v>
      </c>
      <c r="CE4" s="2" t="str">
        <f t="shared" ref="CE4:CE6" si="6">CC4&amp;"(+\"&amp;CD4&amp;")"</f>
        <v>なし(+\0)</v>
      </c>
      <c r="CG4" s="2" t="s">
        <v>99</v>
      </c>
      <c r="CH4" s="2">
        <v>0</v>
      </c>
      <c r="CI4" s="2" t="str">
        <f t="shared" ref="CI4:CI5" si="7">CG4&amp;"(+\"&amp;CH4&amp;")"</f>
        <v>なし(+\0)</v>
      </c>
      <c r="CK4" s="2" t="s">
        <v>99</v>
      </c>
      <c r="CL4" s="2">
        <v>0</v>
      </c>
      <c r="CM4" s="2" t="str">
        <f t="shared" ref="CM4:CM5" si="8">CK4&amp;"(+\"&amp;CL4&amp;")"</f>
        <v>なし(+\0)</v>
      </c>
      <c r="CO4" s="2" t="s">
        <v>99</v>
      </c>
      <c r="CP4" s="2">
        <v>0</v>
      </c>
      <c r="CQ4" s="2" t="str">
        <f t="shared" ref="CQ4:CQ5" si="9">CO4&amp;"(+\"&amp;CP4&amp;")"</f>
        <v>なし(+\0)</v>
      </c>
      <c r="CS4" s="2" t="s">
        <v>111</v>
      </c>
      <c r="CT4" s="2">
        <v>20000</v>
      </c>
      <c r="CU4" s="2" t="str">
        <f t="shared" ref="CU4:CU40" si="10">CS4&amp;"(+\"&amp;CT4&amp;")"</f>
        <v>愛知県(2tトラック車上渡し)(+\20000)</v>
      </c>
    </row>
    <row r="5" spans="1:99" x14ac:dyDescent="0.45">
      <c r="A5" s="2" t="s">
        <v>27</v>
      </c>
      <c r="B5" s="2">
        <v>0</v>
      </c>
      <c r="C5" s="2" t="str">
        <f t="shared" ref="C5:C6" si="11">A5&amp;"(+\"&amp;B5&amp;")"</f>
        <v>クリーム塗装(2.5Y9/1)(+\0)</v>
      </c>
      <c r="E5" s="2" t="s">
        <v>106</v>
      </c>
      <c r="F5" s="2">
        <v>0</v>
      </c>
      <c r="G5" s="2" t="str">
        <f t="shared" si="0"/>
        <v>NPN(+\0)</v>
      </c>
      <c r="I5" s="2" t="s">
        <v>35</v>
      </c>
      <c r="J5" s="2">
        <v>0</v>
      </c>
      <c r="K5" s="2" t="str">
        <f t="shared" ref="K5:K9" si="12">I5&amp;"(+\"&amp;J5&amp;")"</f>
        <v>緑 - 2sq(+\0)</v>
      </c>
      <c r="M5" s="2" t="s">
        <v>42</v>
      </c>
      <c r="N5" s="2">
        <v>0</v>
      </c>
      <c r="O5" s="2" t="str">
        <f t="shared" ref="O5:O27" si="13">M5&amp;"(+\"&amp;N5&amp;")"</f>
        <v>青/白 - 1.25sq(MTW線)(+\0)</v>
      </c>
      <c r="Q5" s="2" t="s">
        <v>42</v>
      </c>
      <c r="R5" s="2">
        <v>0</v>
      </c>
      <c r="S5" s="2" t="str">
        <f t="shared" ref="S5:S27" si="14">Q5&amp;"(+\"&amp;R5&amp;")"</f>
        <v>青/白 - 1.25sq(MTW線)(+\0)</v>
      </c>
      <c r="U5" s="2" t="s">
        <v>41</v>
      </c>
      <c r="V5" s="2">
        <v>0</v>
      </c>
      <c r="W5" s="2" t="str">
        <f t="shared" ref="W5:W27" si="15">U5&amp;"(+\"&amp;V5&amp;")"</f>
        <v>青/白 - 0.75sq(MTW線)(+\0)</v>
      </c>
      <c r="Y5" s="2" t="s">
        <v>42</v>
      </c>
      <c r="Z5" s="2">
        <v>0</v>
      </c>
      <c r="AA5" s="2" t="str">
        <f t="shared" ref="AA5:AA27" si="16">Y5&amp;"(+\"&amp;Z5&amp;")"</f>
        <v>青/白 - 1.25sq(MTW線)(+\0)</v>
      </c>
      <c r="AC5" s="2" t="s">
        <v>42</v>
      </c>
      <c r="AD5" s="2">
        <v>0</v>
      </c>
      <c r="AE5" s="2" t="str">
        <f t="shared" ref="AE5:AE27" si="17">AC5&amp;"(+\"&amp;AD5&amp;")"</f>
        <v>青/白 - 1.25sq(MTW線)(+\0)</v>
      </c>
      <c r="AG5" s="2" t="s">
        <v>80</v>
      </c>
      <c r="AH5" s="2">
        <v>6000</v>
      </c>
      <c r="AI5" s="2" t="str">
        <f t="shared" ref="AI5:AI27" si="18">AG5&amp;"(+\"&amp;AH5&amp;")"</f>
        <v>青/白 - 3.5sq(MTW線)(+\6000)</v>
      </c>
      <c r="AK5" s="2" t="s">
        <v>80</v>
      </c>
      <c r="AL5" s="2">
        <v>6000</v>
      </c>
      <c r="AM5" s="2" t="str">
        <f t="shared" ref="AM5:AM27" si="19">AK5&amp;"(+\"&amp;AL5&amp;")"</f>
        <v>青/白 - 3.5sq(MTW線)(+\6000)</v>
      </c>
      <c r="AO5" s="2" t="s">
        <v>80</v>
      </c>
      <c r="AP5" s="2">
        <v>6000</v>
      </c>
      <c r="AQ5" s="2" t="str">
        <f t="shared" ref="AQ5:AQ27" si="20">AO5&amp;"(+\"&amp;AP5&amp;")"</f>
        <v>青/白 - 3.5sq(MTW線)(+\6000)</v>
      </c>
      <c r="AS5" s="2" t="s">
        <v>98</v>
      </c>
      <c r="AT5" s="2">
        <v>0</v>
      </c>
      <c r="AU5" s="2" t="str">
        <f>AS5&amp;"(+\"&amp;AT5&amp;")"</f>
        <v>丸端子(+\0)</v>
      </c>
      <c r="BE5" s="2" t="s">
        <v>151</v>
      </c>
      <c r="BF5" s="2">
        <v>8000</v>
      </c>
      <c r="BG5" s="2" t="str">
        <f t="shared" ref="BG5:BG6" si="21">BE5&amp;"(+\"&amp;BF5&amp;")"</f>
        <v>R38B(+\8000)</v>
      </c>
      <c r="BI5" s="2" t="s">
        <v>154</v>
      </c>
      <c r="BJ5" s="2">
        <v>42000</v>
      </c>
      <c r="BK5" s="2" t="str">
        <f t="shared" si="1"/>
        <v>R00CPU(+\42000)</v>
      </c>
      <c r="BM5" s="2" t="s">
        <v>154</v>
      </c>
      <c r="BN5" s="2">
        <v>42000</v>
      </c>
      <c r="BO5" s="2" t="str">
        <f t="shared" si="2"/>
        <v>R00CPU(+\42000)</v>
      </c>
      <c r="BQ5" s="2" t="s">
        <v>165</v>
      </c>
      <c r="BR5" s="2">
        <v>15000</v>
      </c>
      <c r="BS5" s="2" t="str">
        <f t="shared" ref="BS5:BS30" si="22">BQ5&amp;"(+\"&amp;BR5&amp;")"</f>
        <v>RX40C7 (16IN)(+\15000)</v>
      </c>
      <c r="BU5" s="17" t="s">
        <v>238</v>
      </c>
      <c r="BV5" s="2">
        <v>130000</v>
      </c>
      <c r="BW5" s="2" t="str">
        <f t="shared" ref="BW5" si="23">BU5&amp;"(+\"&amp;BV5&amp;")"</f>
        <v>GT2505-VTBD(+\130000)</v>
      </c>
      <c r="BY5" s="2" t="s">
        <v>201</v>
      </c>
      <c r="BZ5" s="2">
        <v>22000</v>
      </c>
      <c r="CA5" s="2" t="str">
        <f t="shared" si="5"/>
        <v>G9SA-301(+\22000)</v>
      </c>
      <c r="CC5" s="2" t="s">
        <v>230</v>
      </c>
      <c r="CD5" s="2">
        <v>8000</v>
      </c>
      <c r="CE5" s="2" t="str">
        <f t="shared" si="6"/>
        <v>ライトカーテン(GL-R*H、有線同期方式)(+\8000)</v>
      </c>
      <c r="CG5" s="2" t="s">
        <v>102</v>
      </c>
      <c r="CH5" s="2">
        <v>14000</v>
      </c>
      <c r="CI5" s="2" t="str">
        <f t="shared" si="7"/>
        <v>あり(+\14000)</v>
      </c>
      <c r="CK5" s="2" t="s">
        <v>102</v>
      </c>
      <c r="CL5" s="2">
        <v>17000</v>
      </c>
      <c r="CM5" s="2" t="str">
        <f t="shared" si="8"/>
        <v>あり(+\17000)</v>
      </c>
      <c r="CO5" s="2" t="s">
        <v>102</v>
      </c>
      <c r="CP5" s="2">
        <v>19000</v>
      </c>
      <c r="CQ5" s="2" t="str">
        <f t="shared" si="9"/>
        <v>あり(+\19000)</v>
      </c>
      <c r="CS5" s="2" t="s">
        <v>112</v>
      </c>
      <c r="CT5" s="2">
        <v>70000</v>
      </c>
      <c r="CU5" s="2" t="str">
        <f t="shared" si="10"/>
        <v>愛知県(ユニック車下ろし渡し)(+\70000)</v>
      </c>
    </row>
    <row r="6" spans="1:99" x14ac:dyDescent="0.45">
      <c r="A6" s="2" t="s">
        <v>25</v>
      </c>
      <c r="B6" s="2">
        <v>20000</v>
      </c>
      <c r="C6" s="2" t="str">
        <f t="shared" si="11"/>
        <v>ライトベージュ塗装(5Y8/1)(+\20000)</v>
      </c>
      <c r="I6" s="2" t="s">
        <v>36</v>
      </c>
      <c r="J6" s="2">
        <v>0</v>
      </c>
      <c r="K6" s="2" t="str">
        <f t="shared" si="12"/>
        <v>緑/黄(スパイラル) - 2sq(+\0)</v>
      </c>
      <c r="M6" s="2" t="s">
        <v>43</v>
      </c>
      <c r="N6" s="2">
        <v>0</v>
      </c>
      <c r="O6" s="2" t="str">
        <f t="shared" si="13"/>
        <v>青/白 - 2.0sq(MTW線)(+\0)</v>
      </c>
      <c r="Q6" s="2" t="s">
        <v>43</v>
      </c>
      <c r="R6" s="2">
        <v>0</v>
      </c>
      <c r="S6" s="2" t="str">
        <f t="shared" si="14"/>
        <v>青/白 - 2.0sq(MTW線)(+\0)</v>
      </c>
      <c r="U6" s="2" t="s">
        <v>42</v>
      </c>
      <c r="V6" s="2"/>
      <c r="W6" s="2" t="str">
        <f t="shared" si="15"/>
        <v>青/白 - 1.25sq(MTW線)(+\)</v>
      </c>
      <c r="Y6" s="2" t="s">
        <v>43</v>
      </c>
      <c r="Z6" s="2">
        <v>0</v>
      </c>
      <c r="AA6" s="2" t="str">
        <f t="shared" si="16"/>
        <v>青/白 - 2.0sq(MTW線)(+\0)</v>
      </c>
      <c r="AC6" s="2" t="s">
        <v>43</v>
      </c>
      <c r="AD6" s="2">
        <v>0</v>
      </c>
      <c r="AE6" s="2" t="str">
        <f t="shared" si="17"/>
        <v>青/白 - 2.0sq(MTW線)(+\0)</v>
      </c>
      <c r="AG6" s="2" t="s">
        <v>81</v>
      </c>
      <c r="AH6" s="2">
        <v>12000</v>
      </c>
      <c r="AI6" s="2" t="str">
        <f t="shared" si="18"/>
        <v>青/白 - 5.5sq(MTW線)(+\12000)</v>
      </c>
      <c r="AK6" s="2" t="s">
        <v>81</v>
      </c>
      <c r="AL6" s="2">
        <v>12000</v>
      </c>
      <c r="AM6" s="2" t="str">
        <f t="shared" si="19"/>
        <v>青/白 - 5.5sq(MTW線)(+\12000)</v>
      </c>
      <c r="AO6" s="2" t="s">
        <v>81</v>
      </c>
      <c r="AP6" s="2">
        <v>12000</v>
      </c>
      <c r="AQ6" s="2" t="str">
        <f t="shared" si="20"/>
        <v>青/白 - 5.5sq(MTW線)(+\12000)</v>
      </c>
      <c r="BE6" s="2" t="s">
        <v>152</v>
      </c>
      <c r="BF6" s="2">
        <v>14000</v>
      </c>
      <c r="BG6" s="2" t="str">
        <f t="shared" si="21"/>
        <v>R312B(+\14000)</v>
      </c>
      <c r="BI6" s="2" t="s">
        <v>155</v>
      </c>
      <c r="BJ6" s="2">
        <v>54000</v>
      </c>
      <c r="BK6" s="2" t="str">
        <f t="shared" si="1"/>
        <v>R01CPU(+\54000)</v>
      </c>
      <c r="BM6" s="2" t="s">
        <v>155</v>
      </c>
      <c r="BN6" s="2">
        <v>54000</v>
      </c>
      <c r="BO6" s="2" t="str">
        <f t="shared" si="2"/>
        <v>R01CPU(+\54000)</v>
      </c>
      <c r="BQ6" s="2" t="s">
        <v>240</v>
      </c>
      <c r="BR6" s="2">
        <f>26000+(8000*1)</f>
        <v>34000</v>
      </c>
      <c r="BS6" s="2" t="str">
        <f t="shared" si="22"/>
        <v>RX41C4 (32IN)(変換端子台込み)(+\34000)</v>
      </c>
      <c r="BU6" s="17" t="s">
        <v>236</v>
      </c>
      <c r="BV6" s="2">
        <v>210000</v>
      </c>
      <c r="BW6" s="2" t="str">
        <f t="shared" ref="BW6:BW11" si="24">BU6&amp;"(+\"&amp;BV6&amp;")"</f>
        <v>GT2508-VTBA (+\210000)</v>
      </c>
      <c r="BY6" s="2"/>
      <c r="BZ6" s="2"/>
      <c r="CA6" s="2"/>
      <c r="CC6" s="2" t="s">
        <v>229</v>
      </c>
      <c r="CD6" s="2">
        <v>8000</v>
      </c>
      <c r="CE6" s="2" t="str">
        <f t="shared" si="6"/>
        <v>ドアスイッチ(GS-53PC)(+\8000)</v>
      </c>
      <c r="CS6" s="2" t="s">
        <v>113</v>
      </c>
      <c r="CT6" s="2">
        <v>0</v>
      </c>
      <c r="CU6" s="2" t="str">
        <f t="shared" si="10"/>
        <v>配送なし（お客様引き取り）(+\0)</v>
      </c>
    </row>
    <row r="7" spans="1:99" x14ac:dyDescent="0.45">
      <c r="I7" s="2" t="s">
        <v>37</v>
      </c>
      <c r="J7" s="2">
        <v>0</v>
      </c>
      <c r="K7" s="2" t="str">
        <f t="shared" si="12"/>
        <v>緑 - 3.5sq(+\0)</v>
      </c>
      <c r="M7" s="2" t="s">
        <v>44</v>
      </c>
      <c r="N7" s="2">
        <v>0</v>
      </c>
      <c r="O7" s="2" t="str">
        <f t="shared" si="13"/>
        <v>白 - 0.75sq(+\0)</v>
      </c>
      <c r="Q7" s="2" t="s">
        <v>44</v>
      </c>
      <c r="R7" s="2">
        <v>0</v>
      </c>
      <c r="S7" s="2" t="str">
        <f t="shared" si="14"/>
        <v>白 - 0.75sq(+\0)</v>
      </c>
      <c r="U7" s="2" t="s">
        <v>66</v>
      </c>
      <c r="V7" s="2">
        <v>0</v>
      </c>
      <c r="W7" s="2" t="str">
        <f t="shared" si="15"/>
        <v>白 - 0.5sq(+\0)</v>
      </c>
      <c r="Y7" s="2" t="s">
        <v>44</v>
      </c>
      <c r="Z7" s="2">
        <v>0</v>
      </c>
      <c r="AA7" s="2" t="str">
        <f t="shared" si="16"/>
        <v>白 - 0.75sq(+\0)</v>
      </c>
      <c r="AC7" s="2" t="s">
        <v>44</v>
      </c>
      <c r="AD7" s="2">
        <v>0</v>
      </c>
      <c r="AE7" s="2" t="str">
        <f t="shared" si="17"/>
        <v>白 - 0.75sq(+\0)</v>
      </c>
      <c r="AG7" s="2" t="s">
        <v>46</v>
      </c>
      <c r="AH7" s="2">
        <v>0</v>
      </c>
      <c r="AI7" s="2" t="str">
        <f t="shared" si="18"/>
        <v>白 - 2.0sq(+\0)</v>
      </c>
      <c r="AK7" s="2" t="s">
        <v>46</v>
      </c>
      <c r="AL7" s="2">
        <v>0</v>
      </c>
      <c r="AM7" s="2" t="str">
        <f t="shared" si="19"/>
        <v>白 - 2.0sq(+\0)</v>
      </c>
      <c r="AO7" s="2" t="s">
        <v>46</v>
      </c>
      <c r="AP7" s="2">
        <v>0</v>
      </c>
      <c r="AQ7" s="2" t="str">
        <f t="shared" si="20"/>
        <v>白 - 2.0sq(+\0)</v>
      </c>
      <c r="BI7" s="2" t="s">
        <v>156</v>
      </c>
      <c r="BJ7" s="2">
        <v>75000</v>
      </c>
      <c r="BK7" s="2" t="str">
        <f t="shared" si="1"/>
        <v>R02CPU(+\75000)</v>
      </c>
      <c r="BM7" s="2" t="s">
        <v>156</v>
      </c>
      <c r="BN7" s="2">
        <v>75000</v>
      </c>
      <c r="BO7" s="2" t="str">
        <f t="shared" si="2"/>
        <v>R02CPU(+\75000)</v>
      </c>
      <c r="BQ7" s="2" t="s">
        <v>241</v>
      </c>
      <c r="BR7" s="2">
        <f>41000+(8000*2)</f>
        <v>57000</v>
      </c>
      <c r="BS7" s="2" t="str">
        <f t="shared" si="22"/>
        <v>RX42C4 (64IN)(変換端子台込み)(+\57000)</v>
      </c>
      <c r="BU7" s="17" t="s">
        <v>235</v>
      </c>
      <c r="BV7" s="2">
        <v>250000</v>
      </c>
      <c r="BW7" s="2" t="str">
        <f t="shared" si="24"/>
        <v>GT2708-STBA (+\250000)</v>
      </c>
      <c r="CC7" s="2" t="s">
        <v>205</v>
      </c>
      <c r="CD7" s="2">
        <v>2000</v>
      </c>
      <c r="CE7" s="2" t="str">
        <f t="shared" ref="CE7" si="25">CC7&amp;"(+\"&amp;CD7&amp;")"</f>
        <v>非常停止(+\2000)</v>
      </c>
      <c r="CS7" s="2" t="s">
        <v>114</v>
      </c>
      <c r="CT7" s="15">
        <v>260000</v>
      </c>
      <c r="CU7" s="2" t="str">
        <f t="shared" si="10"/>
        <v>青森県・岩手県・宮城県・秋田県(2tトラック車上渡し)(+\260000)</v>
      </c>
    </row>
    <row r="8" spans="1:99" x14ac:dyDescent="0.45">
      <c r="I8" s="2" t="s">
        <v>38</v>
      </c>
      <c r="J8" s="2">
        <v>0</v>
      </c>
      <c r="K8" s="2" t="str">
        <f t="shared" si="12"/>
        <v>緑/黄(ストレート) - 3.5sq(+\0)</v>
      </c>
      <c r="M8" s="2" t="s">
        <v>45</v>
      </c>
      <c r="N8" s="2">
        <v>0</v>
      </c>
      <c r="O8" s="2" t="str">
        <f t="shared" si="13"/>
        <v>白 - 1.25sq(+\0)</v>
      </c>
      <c r="Q8" s="2" t="s">
        <v>45</v>
      </c>
      <c r="R8" s="2">
        <v>0</v>
      </c>
      <c r="S8" s="2" t="str">
        <f t="shared" si="14"/>
        <v>白 - 1.25sq(+\0)</v>
      </c>
      <c r="U8" s="2" t="s">
        <v>44</v>
      </c>
      <c r="V8" s="2">
        <v>0</v>
      </c>
      <c r="W8" s="2" t="str">
        <f t="shared" si="15"/>
        <v>白 - 0.75sq(+\0)</v>
      </c>
      <c r="Y8" s="2" t="s">
        <v>45</v>
      </c>
      <c r="Z8" s="2">
        <v>0</v>
      </c>
      <c r="AA8" s="2" t="str">
        <f t="shared" si="16"/>
        <v>白 - 1.25sq(+\0)</v>
      </c>
      <c r="AC8" s="2" t="s">
        <v>45</v>
      </c>
      <c r="AD8" s="2">
        <v>0</v>
      </c>
      <c r="AE8" s="2" t="str">
        <f t="shared" si="17"/>
        <v>白 - 1.25sq(+\0)</v>
      </c>
      <c r="AG8" s="2" t="s">
        <v>82</v>
      </c>
      <c r="AH8" s="2">
        <v>6000</v>
      </c>
      <c r="AI8" s="2" t="str">
        <f t="shared" si="18"/>
        <v>白 - 3.5sq(+\6000)</v>
      </c>
      <c r="AK8" s="2" t="s">
        <v>82</v>
      </c>
      <c r="AL8" s="2">
        <v>6000</v>
      </c>
      <c r="AM8" s="2" t="str">
        <f t="shared" si="19"/>
        <v>白 - 3.5sq(+\6000)</v>
      </c>
      <c r="AO8" s="2" t="s">
        <v>82</v>
      </c>
      <c r="AP8" s="2">
        <v>6000</v>
      </c>
      <c r="AQ8" s="2" t="str">
        <f t="shared" si="20"/>
        <v>白 - 3.5sq(+\6000)</v>
      </c>
      <c r="BI8" s="2" t="s">
        <v>157</v>
      </c>
      <c r="BJ8" s="2">
        <v>90200</v>
      </c>
      <c r="BK8" s="2" t="str">
        <f t="shared" si="1"/>
        <v>R04CPU(+\90200)</v>
      </c>
      <c r="BM8" s="2" t="s">
        <v>157</v>
      </c>
      <c r="BN8" s="2">
        <v>90200</v>
      </c>
      <c r="BO8" s="2" t="str">
        <f t="shared" si="2"/>
        <v>R04CPU(+\90200)</v>
      </c>
      <c r="BQ8" s="2" t="s">
        <v>166</v>
      </c>
      <c r="BR8" s="2">
        <v>18000</v>
      </c>
      <c r="BS8" s="2" t="str">
        <f t="shared" si="22"/>
        <v>RX40C7-TS (16IN)(+\18000)</v>
      </c>
      <c r="BU8" s="17" t="s">
        <v>234</v>
      </c>
      <c r="BV8" s="2">
        <v>255000</v>
      </c>
      <c r="BW8" s="2" t="str">
        <f t="shared" si="24"/>
        <v>GT2708-STBD (+\255000)</v>
      </c>
      <c r="CS8" s="2" t="s">
        <v>115</v>
      </c>
      <c r="CT8" s="15">
        <v>450000</v>
      </c>
      <c r="CU8" s="2" t="str">
        <f t="shared" si="10"/>
        <v>青森県・岩手県・宮城県・秋田県(ユニック車下ろし渡し)(+\450000)</v>
      </c>
    </row>
    <row r="9" spans="1:99" x14ac:dyDescent="0.45">
      <c r="I9" s="2" t="s">
        <v>33</v>
      </c>
      <c r="J9" s="2">
        <v>0</v>
      </c>
      <c r="K9" s="2" t="str">
        <f t="shared" si="12"/>
        <v>緑/黄(スパイラル) - 3.5sq(+\0)</v>
      </c>
      <c r="M9" s="2" t="s">
        <v>46</v>
      </c>
      <c r="N9" s="2">
        <v>0</v>
      </c>
      <c r="O9" s="2" t="str">
        <f t="shared" si="13"/>
        <v>白 - 2.0sq(+\0)</v>
      </c>
      <c r="Q9" s="2" t="s">
        <v>46</v>
      </c>
      <c r="R9" s="2">
        <v>0</v>
      </c>
      <c r="S9" s="2" t="str">
        <f t="shared" si="14"/>
        <v>白 - 2.0sq(+\0)</v>
      </c>
      <c r="U9" s="2" t="s">
        <v>45</v>
      </c>
      <c r="V9" s="2">
        <v>0</v>
      </c>
      <c r="W9" s="2" t="str">
        <f t="shared" si="15"/>
        <v>白 - 1.25sq(+\0)</v>
      </c>
      <c r="Y9" s="2" t="s">
        <v>46</v>
      </c>
      <c r="Z9" s="2">
        <v>0</v>
      </c>
      <c r="AA9" s="2" t="str">
        <f t="shared" si="16"/>
        <v>白 - 2.0sq(+\0)</v>
      </c>
      <c r="AC9" s="2" t="s">
        <v>46</v>
      </c>
      <c r="AD9" s="2">
        <v>0</v>
      </c>
      <c r="AE9" s="2" t="str">
        <f t="shared" si="17"/>
        <v>白 - 2.0sq(+\0)</v>
      </c>
      <c r="AG9" s="2" t="s">
        <v>83</v>
      </c>
      <c r="AH9" s="2">
        <v>12000</v>
      </c>
      <c r="AI9" s="2" t="str">
        <f t="shared" si="18"/>
        <v>白 - 5.5sq(+\12000)</v>
      </c>
      <c r="AK9" s="2" t="s">
        <v>83</v>
      </c>
      <c r="AL9" s="2">
        <v>12000</v>
      </c>
      <c r="AM9" s="2" t="str">
        <f t="shared" si="19"/>
        <v>白 - 5.5sq(+\12000)</v>
      </c>
      <c r="AO9" s="2" t="s">
        <v>83</v>
      </c>
      <c r="AP9" s="2">
        <v>12000</v>
      </c>
      <c r="AQ9" s="2" t="str">
        <f t="shared" si="20"/>
        <v>白 - 5.5sq(+\12000)</v>
      </c>
      <c r="BI9" s="2" t="s">
        <v>158</v>
      </c>
      <c r="BJ9" s="2">
        <v>165400</v>
      </c>
      <c r="BK9" s="2" t="str">
        <f t="shared" si="1"/>
        <v>R08CPU(+\165400)</v>
      </c>
      <c r="BM9" s="2" t="s">
        <v>158</v>
      </c>
      <c r="BN9" s="2">
        <v>165400</v>
      </c>
      <c r="BO9" s="2" t="str">
        <f t="shared" si="2"/>
        <v>R08CPU(+\165400)</v>
      </c>
      <c r="BQ9" s="2" t="s">
        <v>167</v>
      </c>
      <c r="BR9" s="2">
        <v>30000</v>
      </c>
      <c r="BS9" s="2" t="str">
        <f t="shared" si="22"/>
        <v>RX41C4-TS (32IN)(+\30000)</v>
      </c>
      <c r="BU9" s="17" t="s">
        <v>237</v>
      </c>
      <c r="BV9" s="2">
        <v>270000</v>
      </c>
      <c r="BW9" s="2" t="str">
        <f t="shared" si="24"/>
        <v>GT2510-VTBA(+\270000)</v>
      </c>
      <c r="CS9" s="2" t="s">
        <v>116</v>
      </c>
      <c r="CT9" s="15">
        <v>220000</v>
      </c>
      <c r="CU9" s="2" t="str">
        <f t="shared" si="10"/>
        <v>山形県・福島県・新潟県(2tトラック車上渡し)(+\220000)</v>
      </c>
    </row>
    <row r="10" spans="1:99" x14ac:dyDescent="0.45">
      <c r="M10" s="2" t="s">
        <v>47</v>
      </c>
      <c r="N10" s="2">
        <v>0</v>
      </c>
      <c r="O10" s="2" t="str">
        <f t="shared" si="13"/>
        <v>青 - 0.75sq(+\0)</v>
      </c>
      <c r="Q10" s="2" t="s">
        <v>47</v>
      </c>
      <c r="R10" s="2">
        <v>0</v>
      </c>
      <c r="S10" s="2" t="str">
        <f t="shared" si="14"/>
        <v>青 - 0.75sq(+\0)</v>
      </c>
      <c r="U10" s="2" t="s">
        <v>67</v>
      </c>
      <c r="V10" s="2">
        <v>0</v>
      </c>
      <c r="W10" s="2" t="str">
        <f t="shared" si="15"/>
        <v>青 - 0.5sq(+\0)</v>
      </c>
      <c r="Y10" s="2" t="s">
        <v>47</v>
      </c>
      <c r="Z10" s="2">
        <v>0</v>
      </c>
      <c r="AA10" s="2" t="str">
        <f t="shared" si="16"/>
        <v>青 - 0.75sq(+\0)</v>
      </c>
      <c r="AC10" s="2" t="s">
        <v>47</v>
      </c>
      <c r="AD10" s="2">
        <v>0</v>
      </c>
      <c r="AE10" s="2" t="str">
        <f t="shared" si="17"/>
        <v>青 - 0.75sq(+\0)</v>
      </c>
      <c r="AG10" s="2" t="s">
        <v>49</v>
      </c>
      <c r="AH10" s="2">
        <v>0</v>
      </c>
      <c r="AI10" s="2" t="str">
        <f t="shared" si="18"/>
        <v>青 - 2.0sq(+\0)</v>
      </c>
      <c r="AK10" s="2" t="s">
        <v>49</v>
      </c>
      <c r="AL10" s="2">
        <v>0</v>
      </c>
      <c r="AM10" s="2" t="str">
        <f t="shared" si="19"/>
        <v>青 - 2.0sq(+\0)</v>
      </c>
      <c r="AO10" s="2" t="s">
        <v>49</v>
      </c>
      <c r="AP10" s="2">
        <v>0</v>
      </c>
      <c r="AQ10" s="2" t="str">
        <f t="shared" si="20"/>
        <v>青 - 2.0sq(+\0)</v>
      </c>
      <c r="BI10" s="2" t="s">
        <v>159</v>
      </c>
      <c r="BJ10" s="2">
        <v>287000</v>
      </c>
      <c r="BK10" s="2" t="str">
        <f t="shared" si="1"/>
        <v>R16CPU(+\287000)</v>
      </c>
      <c r="BM10" s="2" t="s">
        <v>159</v>
      </c>
      <c r="BN10" s="2">
        <v>287000</v>
      </c>
      <c r="BO10" s="2" t="str">
        <f t="shared" si="2"/>
        <v>R16CPU(+\287000)</v>
      </c>
      <c r="BQ10" s="2" t="s">
        <v>168</v>
      </c>
      <c r="BR10" s="2">
        <v>16000</v>
      </c>
      <c r="BS10" s="2" t="str">
        <f t="shared" si="22"/>
        <v>RY40NT5P(16OUT)(+\16000)</v>
      </c>
      <c r="BU10" s="17" t="s">
        <v>232</v>
      </c>
      <c r="BV10" s="2">
        <v>355000</v>
      </c>
      <c r="BW10" s="2" t="str">
        <f t="shared" si="24"/>
        <v>GT2512-STBA(+\355000)</v>
      </c>
      <c r="CS10" s="2" t="s">
        <v>117</v>
      </c>
      <c r="CT10" s="15">
        <v>400000</v>
      </c>
      <c r="CU10" s="2" t="str">
        <f t="shared" si="10"/>
        <v>山形県・福島県・新潟県(ユニック車下ろし渡し)(+\400000)</v>
      </c>
    </row>
    <row r="11" spans="1:99" x14ac:dyDescent="0.45">
      <c r="M11" s="2" t="s">
        <v>48</v>
      </c>
      <c r="N11" s="2">
        <v>0</v>
      </c>
      <c r="O11" s="2" t="str">
        <f t="shared" si="13"/>
        <v>青 - 1.25sq(+\0)</v>
      </c>
      <c r="Q11" s="2" t="s">
        <v>48</v>
      </c>
      <c r="R11" s="2">
        <v>0</v>
      </c>
      <c r="S11" s="2" t="str">
        <f t="shared" si="14"/>
        <v>青 - 1.25sq(+\0)</v>
      </c>
      <c r="U11" s="2" t="s">
        <v>47</v>
      </c>
      <c r="V11" s="2">
        <v>0</v>
      </c>
      <c r="W11" s="2" t="str">
        <f t="shared" si="15"/>
        <v>青 - 0.75sq(+\0)</v>
      </c>
      <c r="Y11" s="2" t="s">
        <v>48</v>
      </c>
      <c r="Z11" s="2">
        <v>0</v>
      </c>
      <c r="AA11" s="2" t="str">
        <f t="shared" si="16"/>
        <v>青 - 1.25sq(+\0)</v>
      </c>
      <c r="AC11" s="2" t="s">
        <v>48</v>
      </c>
      <c r="AD11" s="2">
        <v>0</v>
      </c>
      <c r="AE11" s="2" t="str">
        <f t="shared" si="17"/>
        <v>青 - 1.25sq(+\0)</v>
      </c>
      <c r="AG11" s="2" t="s">
        <v>84</v>
      </c>
      <c r="AH11" s="2">
        <v>6000</v>
      </c>
      <c r="AI11" s="2" t="str">
        <f t="shared" si="18"/>
        <v>青 - 3.5sq(+\6000)</v>
      </c>
      <c r="AK11" s="2" t="s">
        <v>84</v>
      </c>
      <c r="AL11" s="2">
        <v>6000</v>
      </c>
      <c r="AM11" s="2" t="str">
        <f t="shared" si="19"/>
        <v>青 - 3.5sq(+\6000)</v>
      </c>
      <c r="AO11" s="2" t="s">
        <v>84</v>
      </c>
      <c r="AP11" s="2">
        <v>6000</v>
      </c>
      <c r="AQ11" s="2" t="str">
        <f t="shared" si="20"/>
        <v>青 - 3.5sq(+\6000)</v>
      </c>
      <c r="BI11" s="2" t="s">
        <v>160</v>
      </c>
      <c r="BJ11" s="2">
        <v>400000</v>
      </c>
      <c r="BK11" s="2" t="str">
        <f t="shared" si="1"/>
        <v>R32CPU(+\400000)</v>
      </c>
      <c r="BM11" s="2" t="s">
        <v>160</v>
      </c>
      <c r="BN11" s="2">
        <v>400000</v>
      </c>
      <c r="BO11" s="2" t="str">
        <f t="shared" si="2"/>
        <v>R32CPU(+\400000)</v>
      </c>
      <c r="BQ11" s="2" t="s">
        <v>242</v>
      </c>
      <c r="BR11" s="2">
        <f>26000+(8000*1)</f>
        <v>34000</v>
      </c>
      <c r="BS11" s="2" t="str">
        <f t="shared" si="22"/>
        <v>RY41NT2P(32OUT)(変換端子台込み)(+\34000)</v>
      </c>
      <c r="BU11" s="17" t="s">
        <v>233</v>
      </c>
      <c r="BV11" s="2">
        <v>398000</v>
      </c>
      <c r="BW11" s="2" t="str">
        <f t="shared" si="24"/>
        <v>GT2712-STBA (+\398000)</v>
      </c>
      <c r="CS11" s="2" t="s">
        <v>118</v>
      </c>
      <c r="CT11" s="15">
        <v>180000</v>
      </c>
      <c r="CU11" s="2" t="str">
        <f t="shared" si="10"/>
        <v>栃木県・群馬県・茨城県(2tトラック車上渡し)(+\180000)</v>
      </c>
    </row>
    <row r="12" spans="1:99" x14ac:dyDescent="0.45">
      <c r="M12" s="2" t="s">
        <v>49</v>
      </c>
      <c r="N12" s="2">
        <v>0</v>
      </c>
      <c r="O12" s="2" t="str">
        <f t="shared" si="13"/>
        <v>青 - 2.0sq(+\0)</v>
      </c>
      <c r="Q12" s="2" t="s">
        <v>49</v>
      </c>
      <c r="R12" s="2">
        <v>0</v>
      </c>
      <c r="S12" s="2" t="str">
        <f t="shared" si="14"/>
        <v>青 - 2.0sq(+\0)</v>
      </c>
      <c r="U12" s="2" t="s">
        <v>48</v>
      </c>
      <c r="V12" s="2">
        <v>0</v>
      </c>
      <c r="W12" s="2" t="str">
        <f t="shared" si="15"/>
        <v>青 - 1.25sq(+\0)</v>
      </c>
      <c r="Y12" s="2" t="s">
        <v>49</v>
      </c>
      <c r="Z12" s="2">
        <v>0</v>
      </c>
      <c r="AA12" s="2" t="str">
        <f t="shared" si="16"/>
        <v>青 - 2.0sq(+\0)</v>
      </c>
      <c r="AC12" s="2" t="s">
        <v>49</v>
      </c>
      <c r="AD12" s="2">
        <v>0</v>
      </c>
      <c r="AE12" s="2" t="str">
        <f t="shared" si="17"/>
        <v>青 - 2.0sq(+\0)</v>
      </c>
      <c r="AG12" s="2" t="s">
        <v>85</v>
      </c>
      <c r="AH12" s="2">
        <v>12000</v>
      </c>
      <c r="AI12" s="2" t="str">
        <f t="shared" si="18"/>
        <v>青 - 5.5sq(+\12000)</v>
      </c>
      <c r="AK12" s="2" t="s">
        <v>85</v>
      </c>
      <c r="AL12" s="2">
        <v>12000</v>
      </c>
      <c r="AM12" s="2" t="str">
        <f t="shared" si="19"/>
        <v>青 - 5.5sq(+\12000)</v>
      </c>
      <c r="AO12" s="2" t="s">
        <v>85</v>
      </c>
      <c r="AP12" s="2">
        <v>12000</v>
      </c>
      <c r="AQ12" s="2" t="str">
        <f t="shared" si="20"/>
        <v>青 - 5.5sq(+\12000)</v>
      </c>
      <c r="BI12" s="2" t="s">
        <v>161</v>
      </c>
      <c r="BJ12" s="2">
        <v>117000</v>
      </c>
      <c r="BK12" s="2" t="str">
        <f t="shared" si="1"/>
        <v>R04ENCPU(+\117000)</v>
      </c>
      <c r="BM12" s="2" t="s">
        <v>161</v>
      </c>
      <c r="BN12" s="2">
        <v>117000</v>
      </c>
      <c r="BO12" s="2" t="str">
        <f t="shared" si="2"/>
        <v>R04ENCPU(+\117000)</v>
      </c>
      <c r="BQ12" s="2" t="s">
        <v>243</v>
      </c>
      <c r="BR12" s="2">
        <f>41000+(8000*2)</f>
        <v>57000</v>
      </c>
      <c r="BS12" s="2" t="str">
        <f t="shared" si="22"/>
        <v>RY42NT2P(64OUT)(変換端子台込み)(+\57000)</v>
      </c>
      <c r="CS12" s="2" t="s">
        <v>119</v>
      </c>
      <c r="CT12" s="15">
        <v>350000</v>
      </c>
      <c r="CU12" s="2" t="str">
        <f t="shared" si="10"/>
        <v>栃木県・群馬県・茨城県(ユニック車下ろし渡し)(+\350000)</v>
      </c>
    </row>
    <row r="13" spans="1:99" x14ac:dyDescent="0.15">
      <c r="M13" s="2" t="s">
        <v>50</v>
      </c>
      <c r="N13" s="2">
        <v>0</v>
      </c>
      <c r="O13" s="2" t="str">
        <f t="shared" si="13"/>
        <v>赤 - 0.75sq(+\0)</v>
      </c>
      <c r="Q13" s="2" t="s">
        <v>50</v>
      </c>
      <c r="R13" s="2">
        <v>0</v>
      </c>
      <c r="S13" s="2" t="str">
        <f t="shared" si="14"/>
        <v>赤 - 0.75sq(+\0)</v>
      </c>
      <c r="U13" s="2" t="s">
        <v>68</v>
      </c>
      <c r="V13" s="2">
        <v>0</v>
      </c>
      <c r="W13" s="2" t="str">
        <f t="shared" si="15"/>
        <v>赤 - 0.5sq(+\0)</v>
      </c>
      <c r="Y13" s="2" t="s">
        <v>50</v>
      </c>
      <c r="Z13" s="2">
        <v>0</v>
      </c>
      <c r="AA13" s="2" t="str">
        <f t="shared" si="16"/>
        <v>赤 - 0.75sq(+\0)</v>
      </c>
      <c r="AC13" s="2" t="s">
        <v>50</v>
      </c>
      <c r="AD13" s="2">
        <v>0</v>
      </c>
      <c r="AE13" s="2" t="str">
        <f t="shared" si="17"/>
        <v>赤 - 0.75sq(+\0)</v>
      </c>
      <c r="AG13" s="2" t="s">
        <v>52</v>
      </c>
      <c r="AH13" s="2">
        <v>0</v>
      </c>
      <c r="AI13" s="2" t="str">
        <f t="shared" si="18"/>
        <v>赤 - 2.0sq(+\0)</v>
      </c>
      <c r="AK13" s="2" t="s">
        <v>52</v>
      </c>
      <c r="AL13" s="2">
        <v>0</v>
      </c>
      <c r="AM13" s="2" t="str">
        <f t="shared" si="19"/>
        <v>赤 - 2.0sq(+\0)</v>
      </c>
      <c r="AO13" s="2" t="s">
        <v>52</v>
      </c>
      <c r="AP13" s="2">
        <v>0</v>
      </c>
      <c r="AQ13" s="2" t="str">
        <f t="shared" si="20"/>
        <v>赤 - 2.0sq(+\0)</v>
      </c>
      <c r="BI13" s="2" t="s">
        <v>162</v>
      </c>
      <c r="BJ13" s="2">
        <v>200000</v>
      </c>
      <c r="BK13" s="2" t="str">
        <f t="shared" si="1"/>
        <v>R08ENCPU(+\200000)</v>
      </c>
      <c r="BM13" s="2" t="s">
        <v>162</v>
      </c>
      <c r="BN13" s="2">
        <v>200000</v>
      </c>
      <c r="BO13" s="2" t="str">
        <f t="shared" si="2"/>
        <v>R08ENCPU(+\200000)</v>
      </c>
      <c r="BQ13" s="2" t="s">
        <v>169</v>
      </c>
      <c r="BR13" s="2">
        <v>18000</v>
      </c>
      <c r="BS13" s="2" t="str">
        <f t="shared" si="22"/>
        <v>RY40NT5P-TS(16OUT)(+\18000)</v>
      </c>
      <c r="BU13" s="16"/>
      <c r="CS13" s="2" t="s">
        <v>120</v>
      </c>
      <c r="CT13" s="15">
        <v>140000</v>
      </c>
      <c r="CU13" s="2" t="str">
        <f t="shared" si="10"/>
        <v>埼玉県・千葉県・東京都(2tトラック車上渡し)(+\140000)</v>
      </c>
    </row>
    <row r="14" spans="1:99" x14ac:dyDescent="0.45">
      <c r="M14" s="2" t="s">
        <v>51</v>
      </c>
      <c r="N14" s="2">
        <v>0</v>
      </c>
      <c r="O14" s="2" t="str">
        <f t="shared" si="13"/>
        <v>赤 - 1.25sq(+\0)</v>
      </c>
      <c r="Q14" s="2" t="s">
        <v>51</v>
      </c>
      <c r="R14" s="2">
        <v>0</v>
      </c>
      <c r="S14" s="2" t="str">
        <f t="shared" si="14"/>
        <v>赤 - 1.25sq(+\0)</v>
      </c>
      <c r="U14" s="2" t="s">
        <v>50</v>
      </c>
      <c r="V14" s="2">
        <v>0</v>
      </c>
      <c r="W14" s="2" t="str">
        <f t="shared" si="15"/>
        <v>赤 - 0.75sq(+\0)</v>
      </c>
      <c r="Y14" s="2" t="s">
        <v>51</v>
      </c>
      <c r="Z14" s="2">
        <v>0</v>
      </c>
      <c r="AA14" s="2" t="str">
        <f t="shared" si="16"/>
        <v>赤 - 1.25sq(+\0)</v>
      </c>
      <c r="AC14" s="2" t="s">
        <v>51</v>
      </c>
      <c r="AD14" s="2">
        <v>0</v>
      </c>
      <c r="AE14" s="2" t="str">
        <f t="shared" si="17"/>
        <v>赤 - 1.25sq(+\0)</v>
      </c>
      <c r="AG14" s="2" t="s">
        <v>86</v>
      </c>
      <c r="AH14" s="2">
        <v>6000</v>
      </c>
      <c r="AI14" s="2" t="str">
        <f t="shared" si="18"/>
        <v>赤 - 3.5sq(+\6000)</v>
      </c>
      <c r="AK14" s="2" t="s">
        <v>86</v>
      </c>
      <c r="AL14" s="2">
        <v>6000</v>
      </c>
      <c r="AM14" s="2" t="str">
        <f t="shared" si="19"/>
        <v>赤 - 3.5sq(+\6000)</v>
      </c>
      <c r="AO14" s="2" t="s">
        <v>86</v>
      </c>
      <c r="AP14" s="2">
        <v>6000</v>
      </c>
      <c r="AQ14" s="2" t="str">
        <f t="shared" si="20"/>
        <v>赤 - 3.5sq(+\6000)</v>
      </c>
      <c r="BI14" s="2" t="s">
        <v>163</v>
      </c>
      <c r="BJ14" s="2">
        <v>332000</v>
      </c>
      <c r="BK14" s="2" t="str">
        <f t="shared" si="1"/>
        <v>R16ENCPU(+\332000)</v>
      </c>
      <c r="BM14" s="2" t="s">
        <v>163</v>
      </c>
      <c r="BN14" s="2">
        <v>332000</v>
      </c>
      <c r="BO14" s="2" t="str">
        <f t="shared" si="2"/>
        <v>R16ENCPU(+\332000)</v>
      </c>
      <c r="BQ14" s="2" t="s">
        <v>170</v>
      </c>
      <c r="BR14" s="2">
        <v>30000</v>
      </c>
      <c r="BS14" s="2" t="str">
        <f t="shared" si="22"/>
        <v>RY41NT2P-TS(32OUT)(+\30000)</v>
      </c>
      <c r="CS14" s="2" t="s">
        <v>121</v>
      </c>
      <c r="CT14" s="15">
        <v>260000</v>
      </c>
      <c r="CU14" s="2" t="str">
        <f t="shared" si="10"/>
        <v>埼玉県・千葉県・東京都(ユニック車下ろし渡し)(+\260000)</v>
      </c>
    </row>
    <row r="15" spans="1:99" x14ac:dyDescent="0.15">
      <c r="M15" s="2" t="s">
        <v>52</v>
      </c>
      <c r="N15" s="2">
        <v>0</v>
      </c>
      <c r="O15" s="2" t="str">
        <f t="shared" si="13"/>
        <v>赤 - 2.0sq(+\0)</v>
      </c>
      <c r="Q15" s="2" t="s">
        <v>52</v>
      </c>
      <c r="R15" s="2">
        <v>0</v>
      </c>
      <c r="S15" s="2" t="str">
        <f t="shared" si="14"/>
        <v>赤 - 2.0sq(+\0)</v>
      </c>
      <c r="U15" s="2" t="s">
        <v>51</v>
      </c>
      <c r="V15" s="2">
        <v>0</v>
      </c>
      <c r="W15" s="2" t="str">
        <f t="shared" si="15"/>
        <v>赤 - 1.25sq(+\0)</v>
      </c>
      <c r="Y15" s="2" t="s">
        <v>52</v>
      </c>
      <c r="Z15" s="2">
        <v>0</v>
      </c>
      <c r="AA15" s="2" t="str">
        <f t="shared" si="16"/>
        <v>赤 - 2.0sq(+\0)</v>
      </c>
      <c r="AC15" s="2" t="s">
        <v>52</v>
      </c>
      <c r="AD15" s="2">
        <v>0</v>
      </c>
      <c r="AE15" s="2" t="str">
        <f t="shared" si="17"/>
        <v>赤 - 2.0sq(+\0)</v>
      </c>
      <c r="AG15" s="2" t="s">
        <v>87</v>
      </c>
      <c r="AH15" s="2">
        <v>12000</v>
      </c>
      <c r="AI15" s="2" t="str">
        <f t="shared" si="18"/>
        <v>赤 - 5.5sq(+\12000)</v>
      </c>
      <c r="AK15" s="2" t="s">
        <v>87</v>
      </c>
      <c r="AL15" s="2">
        <v>12000</v>
      </c>
      <c r="AM15" s="2" t="str">
        <f t="shared" si="19"/>
        <v>赤 - 5.5sq(+\12000)</v>
      </c>
      <c r="AO15" s="2" t="s">
        <v>87</v>
      </c>
      <c r="AP15" s="2">
        <v>12000</v>
      </c>
      <c r="AQ15" s="2" t="str">
        <f t="shared" si="20"/>
        <v>赤 - 5.5sq(+\12000)</v>
      </c>
      <c r="BI15" s="2" t="s">
        <v>164</v>
      </c>
      <c r="BJ15" s="2">
        <v>415000</v>
      </c>
      <c r="BK15" s="2" t="str">
        <f t="shared" si="1"/>
        <v>R32ENCPU(+\415000)</v>
      </c>
      <c r="BM15" s="2" t="s">
        <v>164</v>
      </c>
      <c r="BN15" s="2">
        <v>415000</v>
      </c>
      <c r="BO15" s="2" t="str">
        <f t="shared" si="2"/>
        <v>R32ENCPU(+\415000)</v>
      </c>
      <c r="BQ15" s="2" t="s">
        <v>171</v>
      </c>
      <c r="BR15" s="2">
        <v>21000</v>
      </c>
      <c r="BS15" s="2" t="str">
        <f t="shared" si="22"/>
        <v>RY40PT5P (16OUT)(+\21000)</v>
      </c>
      <c r="BU15" s="16"/>
      <c r="CS15" s="2" t="s">
        <v>122</v>
      </c>
      <c r="CT15" s="15">
        <v>120000</v>
      </c>
      <c r="CU15" s="2" t="str">
        <f t="shared" si="10"/>
        <v>神奈川県・山梨県(2tトラック車上渡し)(+\120000)</v>
      </c>
    </row>
    <row r="16" spans="1:99" x14ac:dyDescent="0.15">
      <c r="M16" s="2" t="s">
        <v>53</v>
      </c>
      <c r="N16" s="2">
        <v>0</v>
      </c>
      <c r="O16" s="2" t="str">
        <f t="shared" si="13"/>
        <v>黄 - 0.75sq(+\0)</v>
      </c>
      <c r="Q16" s="2" t="s">
        <v>53</v>
      </c>
      <c r="R16" s="2">
        <v>0</v>
      </c>
      <c r="S16" s="2" t="str">
        <f t="shared" si="14"/>
        <v>黄 - 0.75sq(+\0)</v>
      </c>
      <c r="U16" s="2" t="s">
        <v>69</v>
      </c>
      <c r="V16" s="2">
        <v>0</v>
      </c>
      <c r="W16" s="2" t="str">
        <f t="shared" si="15"/>
        <v>黄 - 0.5sq(+\0)</v>
      </c>
      <c r="Y16" s="2" t="s">
        <v>53</v>
      </c>
      <c r="Z16" s="2">
        <v>0</v>
      </c>
      <c r="AA16" s="2" t="str">
        <f t="shared" si="16"/>
        <v>黄 - 0.75sq(+\0)</v>
      </c>
      <c r="AC16" s="2" t="s">
        <v>53</v>
      </c>
      <c r="AD16" s="2">
        <v>0</v>
      </c>
      <c r="AE16" s="2" t="str">
        <f t="shared" si="17"/>
        <v>黄 - 0.75sq(+\0)</v>
      </c>
      <c r="AG16" s="2" t="s">
        <v>55</v>
      </c>
      <c r="AH16" s="2">
        <v>0</v>
      </c>
      <c r="AI16" s="2" t="str">
        <f t="shared" si="18"/>
        <v>黄 - 2.0sq(+\0)</v>
      </c>
      <c r="AK16" s="2" t="s">
        <v>55</v>
      </c>
      <c r="AL16" s="2">
        <v>0</v>
      </c>
      <c r="AM16" s="2" t="str">
        <f t="shared" si="19"/>
        <v>黄 - 2.0sq(+\0)</v>
      </c>
      <c r="AO16" s="2" t="s">
        <v>55</v>
      </c>
      <c r="AP16" s="2">
        <v>0</v>
      </c>
      <c r="AQ16" s="2" t="str">
        <f t="shared" si="20"/>
        <v>黄 - 2.0sq(+\0)</v>
      </c>
      <c r="BI16" s="2"/>
      <c r="BJ16" s="2"/>
      <c r="BK16" s="2"/>
      <c r="BM16" s="2" t="s">
        <v>165</v>
      </c>
      <c r="BN16" s="2">
        <v>15000</v>
      </c>
      <c r="BO16" s="2" t="str">
        <f t="shared" si="2"/>
        <v>RX40C7 (16IN)(+\15000)</v>
      </c>
      <c r="BQ16" s="2" t="s">
        <v>244</v>
      </c>
      <c r="BR16" s="2">
        <f>35000+(8000*1)</f>
        <v>43000</v>
      </c>
      <c r="BS16" s="2" t="str">
        <f t="shared" si="22"/>
        <v>RY41PT1P (32OUT)(変換端子台込み)(+\43000)</v>
      </c>
      <c r="BU16" s="16"/>
      <c r="CS16" s="2" t="s">
        <v>123</v>
      </c>
      <c r="CT16" s="15">
        <v>230000</v>
      </c>
      <c r="CU16" s="2" t="str">
        <f t="shared" si="10"/>
        <v>神奈川県・山梨県(ユニック車下ろし渡し)(+\230000)</v>
      </c>
    </row>
    <row r="17" spans="13:99" x14ac:dyDescent="0.15">
      <c r="M17" s="2" t="s">
        <v>54</v>
      </c>
      <c r="N17" s="2">
        <v>0</v>
      </c>
      <c r="O17" s="2" t="str">
        <f t="shared" si="13"/>
        <v>黄 - 1.25sq(+\0)</v>
      </c>
      <c r="Q17" s="2" t="s">
        <v>54</v>
      </c>
      <c r="R17" s="2">
        <v>0</v>
      </c>
      <c r="S17" s="2" t="str">
        <f t="shared" si="14"/>
        <v>黄 - 1.25sq(+\0)</v>
      </c>
      <c r="U17" s="2" t="s">
        <v>53</v>
      </c>
      <c r="V17" s="2">
        <v>0</v>
      </c>
      <c r="W17" s="2" t="str">
        <f t="shared" si="15"/>
        <v>黄 - 0.75sq(+\0)</v>
      </c>
      <c r="Y17" s="2" t="s">
        <v>54</v>
      </c>
      <c r="Z17" s="2">
        <v>0</v>
      </c>
      <c r="AA17" s="2" t="str">
        <f t="shared" si="16"/>
        <v>黄 - 1.25sq(+\0)</v>
      </c>
      <c r="AC17" s="2" t="s">
        <v>54</v>
      </c>
      <c r="AD17" s="2">
        <v>0</v>
      </c>
      <c r="AE17" s="2" t="str">
        <f t="shared" si="17"/>
        <v>黄 - 1.25sq(+\0)</v>
      </c>
      <c r="AG17" s="2" t="s">
        <v>88</v>
      </c>
      <c r="AH17" s="2">
        <v>6000</v>
      </c>
      <c r="AI17" s="2" t="str">
        <f t="shared" si="18"/>
        <v>黄 - 3.5sq(+\6000)</v>
      </c>
      <c r="AK17" s="2" t="s">
        <v>88</v>
      </c>
      <c r="AL17" s="2">
        <v>6000</v>
      </c>
      <c r="AM17" s="2" t="str">
        <f t="shared" si="19"/>
        <v>黄 - 3.5sq(+\6000)</v>
      </c>
      <c r="AO17" s="2" t="s">
        <v>88</v>
      </c>
      <c r="AP17" s="2">
        <v>6000</v>
      </c>
      <c r="AQ17" s="2" t="str">
        <f t="shared" si="20"/>
        <v>黄 - 3.5sq(+\6000)</v>
      </c>
      <c r="BI17" s="2"/>
      <c r="BJ17" s="2"/>
      <c r="BK17" s="2"/>
      <c r="BM17" s="2" t="s">
        <v>240</v>
      </c>
      <c r="BN17" s="2">
        <f>26000+(8000*1)</f>
        <v>34000</v>
      </c>
      <c r="BO17" s="2" t="str">
        <f t="shared" si="2"/>
        <v>RX41C4 (32IN)(変換端子台込み)(+\34000)</v>
      </c>
      <c r="BQ17" s="2" t="s">
        <v>245</v>
      </c>
      <c r="BR17" s="2">
        <f>50000+(8000*2)</f>
        <v>66000</v>
      </c>
      <c r="BS17" s="2" t="str">
        <f t="shared" si="22"/>
        <v>RY42PT1P (64OUT)(変換端子台込み)(+\66000)</v>
      </c>
      <c r="BU17" s="16"/>
      <c r="CS17" s="2" t="s">
        <v>124</v>
      </c>
      <c r="CT17" s="15">
        <v>120000</v>
      </c>
      <c r="CU17" s="2" t="str">
        <f t="shared" si="10"/>
        <v>富山県・石川県・長野県(2tトラック車上渡し)(+\120000)</v>
      </c>
    </row>
    <row r="18" spans="13:99" x14ac:dyDescent="0.15">
      <c r="M18" s="2" t="s">
        <v>55</v>
      </c>
      <c r="N18" s="2">
        <v>0</v>
      </c>
      <c r="O18" s="2" t="str">
        <f t="shared" si="13"/>
        <v>黄 - 2.0sq(+\0)</v>
      </c>
      <c r="Q18" s="2" t="s">
        <v>55</v>
      </c>
      <c r="R18" s="2">
        <v>0</v>
      </c>
      <c r="S18" s="2" t="str">
        <f t="shared" si="14"/>
        <v>黄 - 2.0sq(+\0)</v>
      </c>
      <c r="U18" s="2" t="s">
        <v>54</v>
      </c>
      <c r="V18" s="2">
        <v>0</v>
      </c>
      <c r="W18" s="2" t="str">
        <f t="shared" si="15"/>
        <v>黄 - 1.25sq(+\0)</v>
      </c>
      <c r="Y18" s="2" t="s">
        <v>55</v>
      </c>
      <c r="Z18" s="2">
        <v>0</v>
      </c>
      <c r="AA18" s="2" t="str">
        <f t="shared" si="16"/>
        <v>黄 - 2.0sq(+\0)</v>
      </c>
      <c r="AC18" s="2" t="s">
        <v>55</v>
      </c>
      <c r="AD18" s="2">
        <v>0</v>
      </c>
      <c r="AE18" s="2" t="str">
        <f t="shared" si="17"/>
        <v>黄 - 2.0sq(+\0)</v>
      </c>
      <c r="AG18" s="2" t="s">
        <v>89</v>
      </c>
      <c r="AH18" s="2">
        <v>12000</v>
      </c>
      <c r="AI18" s="2" t="str">
        <f t="shared" si="18"/>
        <v>黄 - 5.5sq(+\12000)</v>
      </c>
      <c r="AK18" s="2" t="s">
        <v>89</v>
      </c>
      <c r="AL18" s="2">
        <v>12000</v>
      </c>
      <c r="AM18" s="2" t="str">
        <f t="shared" si="19"/>
        <v>黄 - 5.5sq(+\12000)</v>
      </c>
      <c r="AO18" s="2" t="s">
        <v>89</v>
      </c>
      <c r="AP18" s="2">
        <v>12000</v>
      </c>
      <c r="AQ18" s="2" t="str">
        <f t="shared" si="20"/>
        <v>黄 - 5.5sq(+\12000)</v>
      </c>
      <c r="BI18" s="2"/>
      <c r="BJ18" s="2"/>
      <c r="BK18" s="2"/>
      <c r="BM18" s="2" t="s">
        <v>241</v>
      </c>
      <c r="BN18" s="2">
        <f>41000+(8000*2)</f>
        <v>57000</v>
      </c>
      <c r="BO18" s="2" t="str">
        <f t="shared" si="2"/>
        <v>RX42C4 (64IN)(変換端子台込み)(+\57000)</v>
      </c>
      <c r="BQ18" s="2" t="s">
        <v>172</v>
      </c>
      <c r="BR18" s="2">
        <v>24000</v>
      </c>
      <c r="BS18" s="2" t="str">
        <f t="shared" si="22"/>
        <v>RY40PT5P-TS(16OUT)(+\24000)</v>
      </c>
      <c r="BU18" s="16"/>
      <c r="CS18" s="2" t="s">
        <v>125</v>
      </c>
      <c r="CT18" s="15">
        <v>230000</v>
      </c>
      <c r="CU18" s="2" t="str">
        <f t="shared" si="10"/>
        <v>富山県・石川県・長野県(ユニック車下ろし渡し)(+\230000)</v>
      </c>
    </row>
    <row r="19" spans="13:99" x14ac:dyDescent="0.15">
      <c r="M19" s="2" t="s">
        <v>56</v>
      </c>
      <c r="N19" s="2">
        <v>0</v>
      </c>
      <c r="O19" s="2" t="str">
        <f t="shared" si="13"/>
        <v>黒 - 0.75sq(+\0)</v>
      </c>
      <c r="Q19" s="2" t="s">
        <v>56</v>
      </c>
      <c r="R19" s="2">
        <v>0</v>
      </c>
      <c r="S19" s="2" t="str">
        <f t="shared" si="14"/>
        <v>黒 - 0.75sq(+\0)</v>
      </c>
      <c r="U19" s="2" t="s">
        <v>70</v>
      </c>
      <c r="V19" s="2">
        <v>0</v>
      </c>
      <c r="W19" s="2" t="str">
        <f t="shared" si="15"/>
        <v>黒 - 0.5sq(+\0)</v>
      </c>
      <c r="Y19" s="2" t="s">
        <v>56</v>
      </c>
      <c r="Z19" s="2">
        <v>0</v>
      </c>
      <c r="AA19" s="2" t="str">
        <f t="shared" si="16"/>
        <v>黒 - 0.75sq(+\0)</v>
      </c>
      <c r="AC19" s="2" t="s">
        <v>56</v>
      </c>
      <c r="AD19" s="2">
        <v>0</v>
      </c>
      <c r="AE19" s="2" t="str">
        <f t="shared" si="17"/>
        <v>黒 - 0.75sq(+\0)</v>
      </c>
      <c r="AG19" s="2" t="s">
        <v>58</v>
      </c>
      <c r="AH19" s="2">
        <v>0</v>
      </c>
      <c r="AI19" s="2" t="str">
        <f t="shared" si="18"/>
        <v>黒 - 2.0sq(+\0)</v>
      </c>
      <c r="AK19" s="2" t="s">
        <v>58</v>
      </c>
      <c r="AL19" s="2">
        <v>0</v>
      </c>
      <c r="AM19" s="2" t="str">
        <f t="shared" si="19"/>
        <v>黒 - 2.0sq(+\0)</v>
      </c>
      <c r="AO19" s="2" t="s">
        <v>58</v>
      </c>
      <c r="AP19" s="2">
        <v>0</v>
      </c>
      <c r="AQ19" s="2" t="str">
        <f t="shared" si="20"/>
        <v>黒 - 2.0sq(+\0)</v>
      </c>
      <c r="BI19" s="2"/>
      <c r="BJ19" s="2"/>
      <c r="BK19" s="2"/>
      <c r="BM19" s="2" t="s">
        <v>166</v>
      </c>
      <c r="BN19" s="2">
        <v>18000</v>
      </c>
      <c r="BO19" s="2" t="str">
        <f t="shared" si="2"/>
        <v>RX40C7-TS (16IN)(+\18000)</v>
      </c>
      <c r="BQ19" s="2" t="s">
        <v>173</v>
      </c>
      <c r="BR19" s="2">
        <v>40000</v>
      </c>
      <c r="BS19" s="2" t="str">
        <f t="shared" si="22"/>
        <v>RY41PT1P-TS(32OUT)(+\40000)</v>
      </c>
      <c r="BU19" s="16"/>
      <c r="CS19" s="2" t="s">
        <v>126</v>
      </c>
      <c r="CT19" s="15">
        <v>80000</v>
      </c>
      <c r="CU19" s="2" t="str">
        <f t="shared" si="10"/>
        <v>福井県・岐阜県(2tトラック車上渡し)(+\80000)</v>
      </c>
    </row>
    <row r="20" spans="13:99" x14ac:dyDescent="0.45">
      <c r="M20" s="2" t="s">
        <v>57</v>
      </c>
      <c r="N20" s="2">
        <v>0</v>
      </c>
      <c r="O20" s="2" t="str">
        <f t="shared" si="13"/>
        <v>黒 - 1.25sq(+\0)</v>
      </c>
      <c r="Q20" s="2" t="s">
        <v>57</v>
      </c>
      <c r="R20" s="2">
        <v>0</v>
      </c>
      <c r="S20" s="2" t="str">
        <f t="shared" si="14"/>
        <v>黒 - 1.25sq(+\0)</v>
      </c>
      <c r="U20" s="2" t="s">
        <v>56</v>
      </c>
      <c r="V20" s="2">
        <v>0</v>
      </c>
      <c r="W20" s="2" t="str">
        <f t="shared" si="15"/>
        <v>黒 - 0.75sq(+\0)</v>
      </c>
      <c r="Y20" s="2" t="s">
        <v>57</v>
      </c>
      <c r="Z20" s="2">
        <v>0</v>
      </c>
      <c r="AA20" s="2" t="str">
        <f t="shared" si="16"/>
        <v>黒 - 1.25sq(+\0)</v>
      </c>
      <c r="AC20" s="2" t="s">
        <v>57</v>
      </c>
      <c r="AD20" s="2">
        <v>0</v>
      </c>
      <c r="AE20" s="2" t="str">
        <f t="shared" si="17"/>
        <v>黒 - 1.25sq(+\0)</v>
      </c>
      <c r="AG20" s="2" t="s">
        <v>90</v>
      </c>
      <c r="AH20" s="2">
        <v>6000</v>
      </c>
      <c r="AI20" s="2" t="str">
        <f t="shared" si="18"/>
        <v>黒 - 3.5sq(+\6000)</v>
      </c>
      <c r="AK20" s="2" t="s">
        <v>90</v>
      </c>
      <c r="AL20" s="2">
        <v>6000</v>
      </c>
      <c r="AM20" s="2" t="str">
        <f t="shared" si="19"/>
        <v>黒 - 3.5sq(+\6000)</v>
      </c>
      <c r="AO20" s="2" t="s">
        <v>90</v>
      </c>
      <c r="AP20" s="2">
        <v>6000</v>
      </c>
      <c r="AQ20" s="2" t="str">
        <f t="shared" si="20"/>
        <v>黒 - 3.5sq(+\6000)</v>
      </c>
      <c r="BI20" s="2"/>
      <c r="BJ20" s="2"/>
      <c r="BK20" s="2"/>
      <c r="BM20" s="2" t="s">
        <v>167</v>
      </c>
      <c r="BN20" s="2">
        <v>30000</v>
      </c>
      <c r="BO20" s="2" t="str">
        <f t="shared" si="2"/>
        <v>RX41C4-TS (32IN)(+\30000)</v>
      </c>
      <c r="BQ20" s="2" t="s">
        <v>174</v>
      </c>
      <c r="BR20" s="2">
        <v>28000</v>
      </c>
      <c r="BS20" s="2" t="str">
        <f t="shared" si="22"/>
        <v>RJ61BT11(+\28000)</v>
      </c>
      <c r="CS20" s="2" t="s">
        <v>127</v>
      </c>
      <c r="CT20" s="15">
        <v>150000</v>
      </c>
      <c r="CU20" s="2" t="str">
        <f t="shared" si="10"/>
        <v>福井県・岐阜県(ユニック車下ろし渡し)(+\150000)</v>
      </c>
    </row>
    <row r="21" spans="13:99" x14ac:dyDescent="0.45">
      <c r="M21" s="2" t="s">
        <v>58</v>
      </c>
      <c r="N21" s="2">
        <v>0</v>
      </c>
      <c r="O21" s="2" t="str">
        <f t="shared" si="13"/>
        <v>黒 - 2.0sq(+\0)</v>
      </c>
      <c r="Q21" s="2" t="s">
        <v>58</v>
      </c>
      <c r="R21" s="2">
        <v>0</v>
      </c>
      <c r="S21" s="2" t="str">
        <f t="shared" si="14"/>
        <v>黒 - 2.0sq(+\0)</v>
      </c>
      <c r="U21" s="2" t="s">
        <v>57</v>
      </c>
      <c r="V21" s="2">
        <v>0</v>
      </c>
      <c r="W21" s="2" t="str">
        <f t="shared" si="15"/>
        <v>黒 - 1.25sq(+\0)</v>
      </c>
      <c r="Y21" s="2" t="s">
        <v>58</v>
      </c>
      <c r="Z21" s="2">
        <v>0</v>
      </c>
      <c r="AA21" s="2" t="str">
        <f t="shared" si="16"/>
        <v>黒 - 2.0sq(+\0)</v>
      </c>
      <c r="AC21" s="2" t="s">
        <v>58</v>
      </c>
      <c r="AD21" s="2">
        <v>0</v>
      </c>
      <c r="AE21" s="2" t="str">
        <f t="shared" si="17"/>
        <v>黒 - 2.0sq(+\0)</v>
      </c>
      <c r="AG21" s="2" t="s">
        <v>91</v>
      </c>
      <c r="AH21" s="2">
        <v>12000</v>
      </c>
      <c r="AI21" s="2" t="str">
        <f t="shared" si="18"/>
        <v>黒 - 5.5sq(+\12000)</v>
      </c>
      <c r="AK21" s="2" t="s">
        <v>91</v>
      </c>
      <c r="AL21" s="2">
        <v>12000</v>
      </c>
      <c r="AM21" s="2" t="str">
        <f t="shared" si="19"/>
        <v>黒 - 5.5sq(+\12000)</v>
      </c>
      <c r="AO21" s="2" t="s">
        <v>91</v>
      </c>
      <c r="AP21" s="2">
        <v>12000</v>
      </c>
      <c r="AQ21" s="2" t="str">
        <f t="shared" si="20"/>
        <v>黒 - 5.5sq(+\12000)</v>
      </c>
      <c r="BI21" s="2"/>
      <c r="BJ21" s="2"/>
      <c r="BK21" s="2"/>
      <c r="BM21" s="2" t="s">
        <v>168</v>
      </c>
      <c r="BN21" s="2">
        <v>16000</v>
      </c>
      <c r="BO21" s="2" t="str">
        <f t="shared" si="2"/>
        <v>RY40NT5P(16OUT)(+\16000)</v>
      </c>
      <c r="BQ21" s="2" t="s">
        <v>175</v>
      </c>
      <c r="BR21" s="2">
        <v>40000</v>
      </c>
      <c r="BS21" s="2" t="str">
        <f t="shared" si="22"/>
        <v>RJ71GF11-T2(+\40000)</v>
      </c>
      <c r="CS21" s="2" t="s">
        <v>128</v>
      </c>
      <c r="CT21" s="15">
        <v>80000</v>
      </c>
      <c r="CU21" s="2" t="str">
        <f t="shared" si="10"/>
        <v>静岡県(2tトラック車上渡し)(+\80000)</v>
      </c>
    </row>
    <row r="22" spans="13:99" x14ac:dyDescent="0.45">
      <c r="M22" s="2" t="s">
        <v>59</v>
      </c>
      <c r="N22" s="2">
        <v>0</v>
      </c>
      <c r="O22" s="2" t="str">
        <f t="shared" si="13"/>
        <v>橙 - 0.75sq(+\0)</v>
      </c>
      <c r="Q22" s="2" t="s">
        <v>59</v>
      </c>
      <c r="R22" s="2">
        <v>0</v>
      </c>
      <c r="S22" s="2" t="str">
        <f t="shared" si="14"/>
        <v>橙 - 0.75sq(+\0)</v>
      </c>
      <c r="U22" s="2" t="s">
        <v>71</v>
      </c>
      <c r="V22" s="2">
        <v>0</v>
      </c>
      <c r="W22" s="2" t="str">
        <f t="shared" si="15"/>
        <v>橙 - 0.5sq(+\0)</v>
      </c>
      <c r="Y22" s="2" t="s">
        <v>59</v>
      </c>
      <c r="Z22" s="2">
        <v>0</v>
      </c>
      <c r="AA22" s="2" t="str">
        <f t="shared" si="16"/>
        <v>橙 - 0.75sq(+\0)</v>
      </c>
      <c r="AC22" s="2" t="s">
        <v>59</v>
      </c>
      <c r="AD22" s="2">
        <v>0</v>
      </c>
      <c r="AE22" s="2" t="str">
        <f t="shared" si="17"/>
        <v>橙 - 0.75sq(+\0)</v>
      </c>
      <c r="AG22" s="2" t="s">
        <v>61</v>
      </c>
      <c r="AH22" s="2">
        <v>0</v>
      </c>
      <c r="AI22" s="2" t="str">
        <f t="shared" si="18"/>
        <v>橙 - 2.0sq(+\0)</v>
      </c>
      <c r="AK22" s="2" t="s">
        <v>61</v>
      </c>
      <c r="AL22" s="2">
        <v>0</v>
      </c>
      <c r="AM22" s="2" t="str">
        <f t="shared" si="19"/>
        <v>橙 - 2.0sq(+\0)</v>
      </c>
      <c r="AO22" s="2" t="s">
        <v>61</v>
      </c>
      <c r="AP22" s="2">
        <v>0</v>
      </c>
      <c r="AQ22" s="2" t="str">
        <f t="shared" si="20"/>
        <v>橙 - 2.0sq(+\0)</v>
      </c>
      <c r="BI22" s="2"/>
      <c r="BJ22" s="2"/>
      <c r="BK22" s="2"/>
      <c r="BM22" s="2" t="s">
        <v>242</v>
      </c>
      <c r="BN22" s="2">
        <f>26000+(8000*1)</f>
        <v>34000</v>
      </c>
      <c r="BO22" s="2" t="str">
        <f t="shared" si="2"/>
        <v>RY41NT2P(32OUT)(変換端子台込み)(+\34000)</v>
      </c>
      <c r="BQ22" s="2" t="s">
        <v>176</v>
      </c>
      <c r="BR22" s="2">
        <v>270000</v>
      </c>
      <c r="BS22" s="2" t="str">
        <f t="shared" si="22"/>
        <v>RJ71GN11-EIP(+\270000)</v>
      </c>
      <c r="CS22" s="2" t="s">
        <v>129</v>
      </c>
      <c r="CT22" s="15">
        <v>150000</v>
      </c>
      <c r="CU22" s="2" t="str">
        <f t="shared" si="10"/>
        <v>静岡県(ユニック車下ろし渡し)(+\150000)</v>
      </c>
    </row>
    <row r="23" spans="13:99" x14ac:dyDescent="0.45">
      <c r="M23" s="2" t="s">
        <v>60</v>
      </c>
      <c r="N23" s="2">
        <v>0</v>
      </c>
      <c r="O23" s="2" t="str">
        <f t="shared" si="13"/>
        <v>橙 - 1.25sq(+\0)</v>
      </c>
      <c r="Q23" s="2" t="s">
        <v>60</v>
      </c>
      <c r="R23" s="2">
        <v>0</v>
      </c>
      <c r="S23" s="2" t="str">
        <f t="shared" si="14"/>
        <v>橙 - 1.25sq(+\0)</v>
      </c>
      <c r="U23" s="2" t="s">
        <v>59</v>
      </c>
      <c r="V23" s="2">
        <v>0</v>
      </c>
      <c r="W23" s="2" t="str">
        <f t="shared" si="15"/>
        <v>橙 - 0.75sq(+\0)</v>
      </c>
      <c r="Y23" s="2" t="s">
        <v>60</v>
      </c>
      <c r="Z23" s="2">
        <v>0</v>
      </c>
      <c r="AA23" s="2" t="str">
        <f t="shared" si="16"/>
        <v>橙 - 1.25sq(+\0)</v>
      </c>
      <c r="AC23" s="2" t="s">
        <v>60</v>
      </c>
      <c r="AD23" s="2">
        <v>0</v>
      </c>
      <c r="AE23" s="2" t="str">
        <f t="shared" si="17"/>
        <v>橙 - 1.25sq(+\0)</v>
      </c>
      <c r="AG23" s="2" t="s">
        <v>92</v>
      </c>
      <c r="AH23" s="2">
        <v>6000</v>
      </c>
      <c r="AI23" s="2" t="str">
        <f t="shared" si="18"/>
        <v>橙 - 3.5sq(+\6000)</v>
      </c>
      <c r="AK23" s="2" t="s">
        <v>92</v>
      </c>
      <c r="AL23" s="2">
        <v>6000</v>
      </c>
      <c r="AM23" s="2" t="str">
        <f t="shared" si="19"/>
        <v>橙 - 3.5sq(+\6000)</v>
      </c>
      <c r="AO23" s="2" t="s">
        <v>92</v>
      </c>
      <c r="AP23" s="2">
        <v>6000</v>
      </c>
      <c r="AQ23" s="2" t="str">
        <f t="shared" si="20"/>
        <v>橙 - 3.5sq(+\6000)</v>
      </c>
      <c r="BI23" s="2"/>
      <c r="BJ23" s="2"/>
      <c r="BK23" s="2"/>
      <c r="BM23" s="2" t="s">
        <v>243</v>
      </c>
      <c r="BN23" s="2">
        <f>41000+(8000*2)</f>
        <v>57000</v>
      </c>
      <c r="BO23" s="2" t="str">
        <f t="shared" si="2"/>
        <v>RY42NT2P(64OUT)(変換端子台込み)(+\57000)</v>
      </c>
      <c r="BQ23" s="2" t="s">
        <v>177</v>
      </c>
      <c r="BR23" s="2">
        <v>115000</v>
      </c>
      <c r="BS23" s="2" t="str">
        <f t="shared" si="22"/>
        <v>RJ71EN71(+\115000)</v>
      </c>
      <c r="CS23" s="2" t="s">
        <v>130</v>
      </c>
      <c r="CT23" s="15">
        <v>20000</v>
      </c>
      <c r="CU23" s="2" t="str">
        <f t="shared" si="10"/>
        <v>三重県(2tトラック車上渡し)(+\20000)</v>
      </c>
    </row>
    <row r="24" spans="13:99" x14ac:dyDescent="0.45">
      <c r="M24" s="2" t="s">
        <v>61</v>
      </c>
      <c r="N24" s="2">
        <v>0</v>
      </c>
      <c r="O24" s="2" t="str">
        <f t="shared" si="13"/>
        <v>橙 - 2.0sq(+\0)</v>
      </c>
      <c r="Q24" s="2" t="s">
        <v>61</v>
      </c>
      <c r="R24" s="2">
        <v>0</v>
      </c>
      <c r="S24" s="2" t="str">
        <f t="shared" si="14"/>
        <v>橙 - 2.0sq(+\0)</v>
      </c>
      <c r="U24" s="2" t="s">
        <v>60</v>
      </c>
      <c r="V24" s="2">
        <v>0</v>
      </c>
      <c r="W24" s="2" t="str">
        <f t="shared" si="15"/>
        <v>橙 - 1.25sq(+\0)</v>
      </c>
      <c r="Y24" s="2" t="s">
        <v>61</v>
      </c>
      <c r="Z24" s="2">
        <v>0</v>
      </c>
      <c r="AA24" s="2" t="str">
        <f t="shared" si="16"/>
        <v>橙 - 2.0sq(+\0)</v>
      </c>
      <c r="AC24" s="2" t="s">
        <v>61</v>
      </c>
      <c r="AD24" s="2">
        <v>0</v>
      </c>
      <c r="AE24" s="2" t="str">
        <f t="shared" si="17"/>
        <v>橙 - 2.0sq(+\0)</v>
      </c>
      <c r="AG24" s="2" t="s">
        <v>93</v>
      </c>
      <c r="AH24" s="2">
        <v>12000</v>
      </c>
      <c r="AI24" s="2" t="str">
        <f t="shared" si="18"/>
        <v>橙 - 5.5sq(+\12000)</v>
      </c>
      <c r="AK24" s="2" t="s">
        <v>93</v>
      </c>
      <c r="AL24" s="2">
        <v>12000</v>
      </c>
      <c r="AM24" s="2" t="str">
        <f t="shared" si="19"/>
        <v>橙 - 5.5sq(+\12000)</v>
      </c>
      <c r="AO24" s="2" t="s">
        <v>93</v>
      </c>
      <c r="AP24" s="2">
        <v>12000</v>
      </c>
      <c r="AQ24" s="2" t="str">
        <f t="shared" si="20"/>
        <v>橙 - 5.5sq(+\12000)</v>
      </c>
      <c r="BI24" s="2"/>
      <c r="BJ24" s="2"/>
      <c r="BK24" s="2"/>
      <c r="BM24" s="2" t="s">
        <v>169</v>
      </c>
      <c r="BN24" s="2">
        <v>18000</v>
      </c>
      <c r="BO24" s="2" t="str">
        <f t="shared" si="2"/>
        <v>RY40NT5P-TS(16OUT)(+\18000)</v>
      </c>
      <c r="BQ24" s="2" t="s">
        <v>178</v>
      </c>
      <c r="BR24" s="2">
        <v>142000</v>
      </c>
      <c r="BS24" s="2" t="str">
        <f t="shared" si="22"/>
        <v>RJ71BR11(+\142000)</v>
      </c>
      <c r="CS24" s="2" t="s">
        <v>131</v>
      </c>
      <c r="CT24" s="15">
        <v>70000</v>
      </c>
      <c r="CU24" s="2" t="str">
        <f t="shared" si="10"/>
        <v>三重県(ユニック車下ろし渡し)(+\70000)</v>
      </c>
    </row>
    <row r="25" spans="13:99" x14ac:dyDescent="0.45">
      <c r="M25" s="2" t="s">
        <v>62</v>
      </c>
      <c r="N25" s="2">
        <v>0</v>
      </c>
      <c r="O25" s="2" t="str">
        <f t="shared" si="13"/>
        <v>橙/白 - 0.75sq(MTW線)(+\0)</v>
      </c>
      <c r="Q25" s="2" t="s">
        <v>62</v>
      </c>
      <c r="R25" s="2">
        <v>0</v>
      </c>
      <c r="S25" s="2" t="str">
        <f t="shared" si="14"/>
        <v>橙/白 - 0.75sq(MTW線)(+\0)</v>
      </c>
      <c r="U25" s="2" t="s">
        <v>72</v>
      </c>
      <c r="V25" s="2">
        <v>0</v>
      </c>
      <c r="W25" s="2" t="str">
        <f t="shared" si="15"/>
        <v>橙/白 - 0.5sq(MTW線)(+\0)</v>
      </c>
      <c r="Y25" s="2" t="s">
        <v>62</v>
      </c>
      <c r="Z25" s="2">
        <v>0</v>
      </c>
      <c r="AA25" s="2" t="str">
        <f t="shared" si="16"/>
        <v>橙/白 - 0.75sq(MTW線)(+\0)</v>
      </c>
      <c r="AC25" s="2" t="s">
        <v>62</v>
      </c>
      <c r="AD25" s="2">
        <v>0</v>
      </c>
      <c r="AE25" s="2" t="str">
        <f t="shared" si="17"/>
        <v>橙/白 - 0.75sq(MTW線)(+\0)</v>
      </c>
      <c r="AG25" s="2" t="s">
        <v>40</v>
      </c>
      <c r="AH25" s="2">
        <v>0</v>
      </c>
      <c r="AI25" s="2" t="str">
        <f t="shared" si="18"/>
        <v>橙/白 - 2.0sq(MTW線)(+\0)</v>
      </c>
      <c r="AK25" s="2" t="s">
        <v>40</v>
      </c>
      <c r="AL25" s="2">
        <v>0</v>
      </c>
      <c r="AM25" s="2" t="str">
        <f t="shared" si="19"/>
        <v>橙/白 - 2.0sq(MTW線)(+\0)</v>
      </c>
      <c r="AO25" s="2" t="s">
        <v>40</v>
      </c>
      <c r="AP25" s="2">
        <v>0</v>
      </c>
      <c r="AQ25" s="2" t="str">
        <f t="shared" si="20"/>
        <v>橙/白 - 2.0sq(MTW線)(+\0)</v>
      </c>
      <c r="BI25" s="2"/>
      <c r="BJ25" s="2"/>
      <c r="BK25" s="2"/>
      <c r="BM25" s="2" t="s">
        <v>170</v>
      </c>
      <c r="BN25" s="2">
        <v>30000</v>
      </c>
      <c r="BO25" s="2" t="str">
        <f t="shared" si="2"/>
        <v>RY41NT2P-TS(32OUT)(+\30000)</v>
      </c>
      <c r="BQ25" s="2" t="s">
        <v>179</v>
      </c>
      <c r="BR25" s="2">
        <v>70000</v>
      </c>
      <c r="BS25" s="2" t="str">
        <f t="shared" si="22"/>
        <v>RJ71C24(+\70000)</v>
      </c>
      <c r="CS25" s="2" t="s">
        <v>132</v>
      </c>
      <c r="CT25" s="15">
        <v>80000</v>
      </c>
      <c r="CU25" s="2" t="str">
        <f t="shared" si="10"/>
        <v>滋賀県・京都府・奈良県(2tトラック車上渡し)(+\80000)</v>
      </c>
    </row>
    <row r="26" spans="13:99" x14ac:dyDescent="0.45">
      <c r="M26" s="2" t="s">
        <v>63</v>
      </c>
      <c r="N26" s="2">
        <v>0</v>
      </c>
      <c r="O26" s="2" t="str">
        <f t="shared" si="13"/>
        <v>橙/白 - 1.25sq(MTW線)(+\0)</v>
      </c>
      <c r="Q26" s="2" t="s">
        <v>63</v>
      </c>
      <c r="R26" s="2">
        <v>0</v>
      </c>
      <c r="S26" s="2" t="str">
        <f t="shared" si="14"/>
        <v>橙/白 - 1.25sq(MTW線)(+\0)</v>
      </c>
      <c r="U26" s="2" t="s">
        <v>62</v>
      </c>
      <c r="V26" s="2">
        <v>0</v>
      </c>
      <c r="W26" s="2" t="str">
        <f t="shared" si="15"/>
        <v>橙/白 - 0.75sq(MTW線)(+\0)</v>
      </c>
      <c r="Y26" s="2" t="s">
        <v>63</v>
      </c>
      <c r="Z26" s="2">
        <v>0</v>
      </c>
      <c r="AA26" s="2" t="str">
        <f t="shared" si="16"/>
        <v>橙/白 - 1.25sq(MTW線)(+\0)</v>
      </c>
      <c r="AC26" s="2" t="s">
        <v>63</v>
      </c>
      <c r="AD26" s="2">
        <v>0</v>
      </c>
      <c r="AE26" s="2" t="str">
        <f t="shared" si="17"/>
        <v>橙/白 - 1.25sq(MTW線)(+\0)</v>
      </c>
      <c r="AG26" s="2" t="s">
        <v>94</v>
      </c>
      <c r="AH26" s="2">
        <v>6000</v>
      </c>
      <c r="AI26" s="2" t="str">
        <f t="shared" si="18"/>
        <v>橙/白 - 3.5sq(MTW線)(+\6000)</v>
      </c>
      <c r="AK26" s="2" t="s">
        <v>94</v>
      </c>
      <c r="AL26" s="2">
        <v>6000</v>
      </c>
      <c r="AM26" s="2" t="str">
        <f t="shared" si="19"/>
        <v>橙/白 - 3.5sq(MTW線)(+\6000)</v>
      </c>
      <c r="AO26" s="2" t="s">
        <v>94</v>
      </c>
      <c r="AP26" s="2">
        <v>6000</v>
      </c>
      <c r="AQ26" s="2" t="str">
        <f t="shared" si="20"/>
        <v>橙/白 - 3.5sq(MTW線)(+\6000)</v>
      </c>
      <c r="BM26" s="2" t="s">
        <v>171</v>
      </c>
      <c r="BN26" s="2">
        <v>21000</v>
      </c>
      <c r="BO26" s="2" t="str">
        <f t="shared" si="2"/>
        <v>RY40PT5P (16OUT)(+\21000)</v>
      </c>
      <c r="BQ26" s="2" t="s">
        <v>180</v>
      </c>
      <c r="BR26" s="2">
        <v>70000</v>
      </c>
      <c r="BS26" s="2" t="str">
        <f t="shared" si="22"/>
        <v>RJ71C24-R2(+\70000)</v>
      </c>
      <c r="CS26" s="2" t="s">
        <v>133</v>
      </c>
      <c r="CT26" s="15">
        <v>150000</v>
      </c>
      <c r="CU26" s="2" t="str">
        <f t="shared" si="10"/>
        <v>滋賀県・京都府・奈良県(ユニック車下ろし渡し)(+\150000)</v>
      </c>
    </row>
    <row r="27" spans="13:99" x14ac:dyDescent="0.45">
      <c r="M27" s="2" t="s">
        <v>40</v>
      </c>
      <c r="N27" s="2">
        <v>0</v>
      </c>
      <c r="O27" s="2" t="str">
        <f t="shared" si="13"/>
        <v>橙/白 - 2.0sq(MTW線)(+\0)</v>
      </c>
      <c r="Q27" s="2" t="s">
        <v>40</v>
      </c>
      <c r="R27" s="2">
        <v>0</v>
      </c>
      <c r="S27" s="2" t="str">
        <f t="shared" si="14"/>
        <v>橙/白 - 2.0sq(MTW線)(+\0)</v>
      </c>
      <c r="U27" s="2" t="s">
        <v>63</v>
      </c>
      <c r="V27" s="2">
        <v>0</v>
      </c>
      <c r="W27" s="2" t="str">
        <f t="shared" si="15"/>
        <v>橙/白 - 1.25sq(MTW線)(+\0)</v>
      </c>
      <c r="Y27" s="2" t="s">
        <v>40</v>
      </c>
      <c r="Z27" s="2">
        <v>0</v>
      </c>
      <c r="AA27" s="2" t="str">
        <f t="shared" si="16"/>
        <v>橙/白 - 2.0sq(MTW線)(+\0)</v>
      </c>
      <c r="AC27" s="2" t="s">
        <v>40</v>
      </c>
      <c r="AD27" s="2">
        <v>0</v>
      </c>
      <c r="AE27" s="2" t="str">
        <f t="shared" si="17"/>
        <v>橙/白 - 2.0sq(MTW線)(+\0)</v>
      </c>
      <c r="AG27" s="2" t="s">
        <v>95</v>
      </c>
      <c r="AH27" s="2">
        <v>12000</v>
      </c>
      <c r="AI27" s="2" t="str">
        <f t="shared" si="18"/>
        <v>橙/白 - 5.5sq(MTW線)(+\12000)</v>
      </c>
      <c r="AK27" s="2" t="s">
        <v>95</v>
      </c>
      <c r="AL27" s="2">
        <v>12000</v>
      </c>
      <c r="AM27" s="2" t="str">
        <f t="shared" si="19"/>
        <v>橙/白 - 5.5sq(MTW線)(+\12000)</v>
      </c>
      <c r="AO27" s="2" t="s">
        <v>95</v>
      </c>
      <c r="AP27" s="2">
        <v>12000</v>
      </c>
      <c r="AQ27" s="2" t="str">
        <f t="shared" si="20"/>
        <v>橙/白 - 5.5sq(MTW線)(+\12000)</v>
      </c>
      <c r="BM27" s="2" t="s">
        <v>244</v>
      </c>
      <c r="BN27" s="2">
        <f>35000+(8000*1)</f>
        <v>43000</v>
      </c>
      <c r="BO27" s="2" t="str">
        <f t="shared" si="2"/>
        <v>RY41PT1P (32OUT)(変換端子台込み)(+\43000)</v>
      </c>
      <c r="BQ27" s="2" t="s">
        <v>181</v>
      </c>
      <c r="BR27" s="2">
        <v>70000</v>
      </c>
      <c r="BS27" s="2" t="str">
        <f t="shared" si="22"/>
        <v>QJ71C24N-R4(+\70000)</v>
      </c>
      <c r="CS27" s="2" t="s">
        <v>134</v>
      </c>
      <c r="CT27" s="15">
        <v>80000</v>
      </c>
      <c r="CU27" s="2" t="str">
        <f t="shared" si="10"/>
        <v>大阪府・兵庫県・和歌山県(2tトラック車上渡し)(+\80000)</v>
      </c>
    </row>
    <row r="28" spans="13:99" x14ac:dyDescent="0.45">
      <c r="BM28" s="2" t="s">
        <v>245</v>
      </c>
      <c r="BN28" s="2">
        <f>50000+(8000*2)</f>
        <v>66000</v>
      </c>
      <c r="BO28" s="2" t="str">
        <f t="shared" si="2"/>
        <v>RY42PT1P (64OUT)(変換端子台込み)(+\66000)</v>
      </c>
      <c r="BQ28" s="2" t="s">
        <v>183</v>
      </c>
      <c r="BR28" s="2">
        <v>60000</v>
      </c>
      <c r="BS28" s="2" t="str">
        <f t="shared" si="22"/>
        <v>RD62P2(+\60000)</v>
      </c>
      <c r="CS28" s="2" t="s">
        <v>135</v>
      </c>
      <c r="CT28" s="15">
        <v>150000</v>
      </c>
      <c r="CU28" s="2" t="str">
        <f t="shared" si="10"/>
        <v>大阪府・兵庫県・和歌山県(ユニック車下ろし渡し)(+\150000)</v>
      </c>
    </row>
    <row r="29" spans="13:99" x14ac:dyDescent="0.45">
      <c r="BM29" s="2" t="s">
        <v>172</v>
      </c>
      <c r="BN29" s="2">
        <v>24000</v>
      </c>
      <c r="BO29" s="2" t="str">
        <f t="shared" si="2"/>
        <v>RY40PT5P-TS(16OUT)(+\24000)</v>
      </c>
      <c r="BQ29" s="2" t="s">
        <v>182</v>
      </c>
      <c r="BR29" s="2">
        <v>65000</v>
      </c>
      <c r="BS29" s="2" t="str">
        <f t="shared" si="22"/>
        <v>RD62P2E(+\65000)</v>
      </c>
      <c r="CS29" s="2" t="s">
        <v>136</v>
      </c>
      <c r="CT29" s="15">
        <v>120000</v>
      </c>
      <c r="CU29" s="2" t="str">
        <f t="shared" si="10"/>
        <v>鳥取県・岡山県(2tトラック車上渡し)(+\120000)</v>
      </c>
    </row>
    <row r="30" spans="13:99" x14ac:dyDescent="0.45">
      <c r="BM30" s="2" t="s">
        <v>173</v>
      </c>
      <c r="BN30" s="2">
        <v>40000</v>
      </c>
      <c r="BO30" s="2" t="str">
        <f t="shared" si="2"/>
        <v>RY41PT1P-TS(32OUT)(+\40000)</v>
      </c>
      <c r="BQ30" s="2" t="s">
        <v>184</v>
      </c>
      <c r="BR30" s="2">
        <v>68000</v>
      </c>
      <c r="BS30" s="2" t="str">
        <f t="shared" si="22"/>
        <v>RD62D2(+\68000)</v>
      </c>
      <c r="CS30" s="2" t="s">
        <v>137</v>
      </c>
      <c r="CT30" s="15">
        <v>230000</v>
      </c>
      <c r="CU30" s="2" t="str">
        <f t="shared" si="10"/>
        <v>鳥取県・岡山県(ユニック車下ろし渡し)(+\230000)</v>
      </c>
    </row>
    <row r="31" spans="13:99" x14ac:dyDescent="0.45">
      <c r="BM31" s="2" t="s">
        <v>174</v>
      </c>
      <c r="BN31" s="2">
        <v>28000</v>
      </c>
      <c r="BO31" s="2" t="str">
        <f t="shared" si="2"/>
        <v>RJ61BT11(+\28000)</v>
      </c>
      <c r="BQ31" s="2"/>
      <c r="BR31" s="2"/>
      <c r="BS31" s="2"/>
      <c r="CS31" s="2" t="s">
        <v>138</v>
      </c>
      <c r="CT31" s="15">
        <v>170000</v>
      </c>
      <c r="CU31" s="2" t="str">
        <f t="shared" si="10"/>
        <v>島根県・広島県(2tトラック車上渡し)(+\170000)</v>
      </c>
    </row>
    <row r="32" spans="13:99" x14ac:dyDescent="0.45">
      <c r="BM32" s="2" t="s">
        <v>175</v>
      </c>
      <c r="BN32" s="2">
        <v>40000</v>
      </c>
      <c r="BO32" s="2" t="str">
        <f t="shared" si="2"/>
        <v>RJ71GF11-T2(+\40000)</v>
      </c>
      <c r="CS32" s="2" t="s">
        <v>139</v>
      </c>
      <c r="CT32" s="15">
        <v>320000</v>
      </c>
      <c r="CU32" s="2" t="str">
        <f t="shared" si="10"/>
        <v>島根県・広島県(ユニック車下ろし渡し)(+\320000)</v>
      </c>
    </row>
    <row r="33" spans="65:99" x14ac:dyDescent="0.45">
      <c r="BM33" s="2" t="s">
        <v>176</v>
      </c>
      <c r="BN33" s="2">
        <v>270000</v>
      </c>
      <c r="BO33" s="2" t="str">
        <f t="shared" si="2"/>
        <v>RJ71GN11-EIP(+\270000)</v>
      </c>
      <c r="CS33" s="2" t="s">
        <v>140</v>
      </c>
      <c r="CT33" s="15">
        <v>200000</v>
      </c>
      <c r="CU33" s="2" t="str">
        <f t="shared" si="10"/>
        <v>山口県(2tトラック車上渡し)(+\200000)</v>
      </c>
    </row>
    <row r="34" spans="65:99" x14ac:dyDescent="0.45">
      <c r="BM34" s="2" t="s">
        <v>177</v>
      </c>
      <c r="BN34" s="2">
        <v>115000</v>
      </c>
      <c r="BO34" s="2" t="str">
        <f t="shared" si="2"/>
        <v>RJ71EN71(+\115000)</v>
      </c>
      <c r="CS34" s="2" t="s">
        <v>141</v>
      </c>
      <c r="CT34" s="15">
        <v>370000</v>
      </c>
      <c r="CU34" s="2" t="str">
        <f t="shared" si="10"/>
        <v>山口県(ユニック車下ろし渡し)(+\370000)</v>
      </c>
    </row>
    <row r="35" spans="65:99" x14ac:dyDescent="0.45">
      <c r="BM35" s="2" t="s">
        <v>178</v>
      </c>
      <c r="BN35" s="2">
        <v>142000</v>
      </c>
      <c r="BO35" s="2" t="str">
        <f t="shared" si="2"/>
        <v>RJ71BR11(+\142000)</v>
      </c>
      <c r="CS35" s="2" t="s">
        <v>142</v>
      </c>
      <c r="CT35" s="15">
        <v>200000</v>
      </c>
      <c r="CU35" s="2" t="str">
        <f t="shared" si="10"/>
        <v>徳島県・香川県・愛媛県・高知県(2tトラック車上渡し)(+\200000)</v>
      </c>
    </row>
    <row r="36" spans="65:99" x14ac:dyDescent="0.45">
      <c r="BM36" s="2" t="s">
        <v>179</v>
      </c>
      <c r="BN36" s="2">
        <v>70000</v>
      </c>
      <c r="BO36" s="2" t="str">
        <f t="shared" si="2"/>
        <v>RJ71C24(+\70000)</v>
      </c>
      <c r="CS36" s="2" t="s">
        <v>143</v>
      </c>
      <c r="CT36" s="15">
        <v>370000</v>
      </c>
      <c r="CU36" s="2" t="str">
        <f t="shared" si="10"/>
        <v>徳島県・香川県・愛媛県・高知県(ユニック車下ろし渡し)(+\370000)</v>
      </c>
    </row>
    <row r="37" spans="65:99" x14ac:dyDescent="0.45">
      <c r="BM37" s="2" t="s">
        <v>180</v>
      </c>
      <c r="BN37" s="2">
        <v>70000</v>
      </c>
      <c r="BO37" s="2" t="str">
        <f t="shared" si="2"/>
        <v>RJ71C24-R2(+\70000)</v>
      </c>
      <c r="CS37" s="2" t="s">
        <v>144</v>
      </c>
      <c r="CT37" s="15">
        <v>220000</v>
      </c>
      <c r="CU37" s="2" t="str">
        <f t="shared" si="10"/>
        <v>福岡県・佐賀県・長崎県(2tトラック車上渡し)(+\220000)</v>
      </c>
    </row>
    <row r="38" spans="65:99" x14ac:dyDescent="0.45">
      <c r="BM38" s="2" t="s">
        <v>181</v>
      </c>
      <c r="BN38" s="2">
        <v>70000</v>
      </c>
      <c r="BO38" s="2" t="str">
        <f t="shared" si="2"/>
        <v>QJ71C24N-R4(+\70000)</v>
      </c>
      <c r="CS38" s="2" t="s">
        <v>145</v>
      </c>
      <c r="CT38" s="15">
        <v>390000</v>
      </c>
      <c r="CU38" s="2" t="str">
        <f t="shared" si="10"/>
        <v>福岡県・佐賀県・長崎県(ユニック車下ろし渡し)(+\390000)</v>
      </c>
    </row>
    <row r="39" spans="65:99" x14ac:dyDescent="0.45">
      <c r="BM39" s="2" t="s">
        <v>183</v>
      </c>
      <c r="BN39" s="2">
        <v>60000</v>
      </c>
      <c r="BO39" s="2" t="str">
        <f t="shared" si="2"/>
        <v>RD62P2(+\60000)</v>
      </c>
      <c r="CS39" s="2" t="s">
        <v>146</v>
      </c>
      <c r="CT39" s="15">
        <v>260000</v>
      </c>
      <c r="CU39" s="2" t="str">
        <f t="shared" si="10"/>
        <v>熊本県・大分県・宮崎県・鹿児島県(2tトラック車上渡し)(+\260000)</v>
      </c>
    </row>
    <row r="40" spans="65:99" x14ac:dyDescent="0.45">
      <c r="BM40" s="2" t="s">
        <v>182</v>
      </c>
      <c r="BN40" s="2">
        <v>65000</v>
      </c>
      <c r="BO40" s="2" t="str">
        <f t="shared" si="2"/>
        <v>RD62P2E(+\65000)</v>
      </c>
      <c r="CS40" s="2" t="s">
        <v>147</v>
      </c>
      <c r="CT40" s="15">
        <v>450000</v>
      </c>
      <c r="CU40" s="2" t="str">
        <f t="shared" si="10"/>
        <v>熊本県・大分県・宮崎県・鹿児島県(ユニック車下ろし渡し)(+\450000)</v>
      </c>
    </row>
    <row r="41" spans="65:99" x14ac:dyDescent="0.45">
      <c r="BM41" s="2" t="s">
        <v>184</v>
      </c>
      <c r="BN41" s="2">
        <v>68000</v>
      </c>
      <c r="BO41" s="2" t="str">
        <f t="shared" si="2"/>
        <v>RD62D2(+\68000)</v>
      </c>
    </row>
    <row r="42" spans="65:99" x14ac:dyDescent="0.45">
      <c r="BM42" s="2"/>
      <c r="BN42" s="2"/>
      <c r="BO42" s="2"/>
    </row>
  </sheetData>
  <sheetProtection algorithmName="SHA-512" hashValue="vxOsGBEgcbWScbdn8Z2KBvmF3glgsbjM/akLvvKZT4dxwu59YQQO0Tr3Ok0bZiyXA+9QlnjgyX9h7MKkoeFkOg==" saltValue="QCjtVxZ9V17V8pdoNF6eG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北口翔矢</dc:creator>
  <cp:lastModifiedBy>北口翔矢</cp:lastModifiedBy>
  <dcterms:created xsi:type="dcterms:W3CDTF">2024-07-16T05:29:28Z</dcterms:created>
  <dcterms:modified xsi:type="dcterms:W3CDTF">2024-07-21T07:11:40Z</dcterms:modified>
</cp:coreProperties>
</file>