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lte\Downloads\"/>
    </mc:Choice>
  </mc:AlternateContent>
  <bookViews>
    <workbookView xWindow="0" yWindow="0" windowWidth="16764" windowHeight="6120"/>
  </bookViews>
  <sheets>
    <sheet name="LMW - ROI Calc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4YkRGysyAoXIpke/mLPHZjyGKinj3ThiRBv+MQE9fg="/>
    </ext>
  </extLst>
</workbook>
</file>

<file path=xl/calcChain.xml><?xml version="1.0" encoding="utf-8"?>
<calcChain xmlns="http://schemas.openxmlformats.org/spreadsheetml/2006/main">
  <c r="B21" i="1" l="1"/>
  <c r="D13" i="1" l="1"/>
  <c r="E13" i="1" l="1"/>
  <c r="G8" i="1" l="1"/>
  <c r="B6" i="1" l="1"/>
  <c r="A6" i="1" l="1"/>
  <c r="B8" i="1" s="1"/>
  <c r="E6" i="1" l="1"/>
</calcChain>
</file>

<file path=xl/comments1.xml><?xml version="1.0" encoding="utf-8"?>
<comments xmlns="http://schemas.openxmlformats.org/spreadsheetml/2006/main">
  <authors>
    <author>James Colter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Figures provided are illustrative purposes, and based on an assumption that deep engraving will be the preferred method of engraving.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Estimation of annual units sold. Refer to Cell E13 for information on calculated maximum throughput, based on information entered into this calculator.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*Full Wheel Wrap = 100%
*Semi-Wrap = 75%
*Dual Logo = 50%
*Single Logo = 25%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Figures are for illustrative purposes.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Enter your estimated average MSRP for a single wheel.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Tip:</t>
        </r>
        <r>
          <rPr>
            <sz val="9"/>
            <color indexed="81"/>
            <rFont val="Tahoma"/>
            <family val="2"/>
          </rPr>
          <t xml:space="preserve">
1 Laser can handle a throughput of more than 1 wheel/day.
The actual parts/machine depend on a range of variables, but for a base assumption for illustrative purposes, use the following figures:
</t>
        </r>
        <r>
          <rPr>
            <b/>
            <sz val="9"/>
            <color indexed="81"/>
            <rFont val="Tahoma"/>
            <family val="2"/>
          </rPr>
          <t>*If Cell D8 = 100%, Enter 1 machine for every 365 units sold.
*If Cell D8 = 75%, Enter 1 machine for every 900 Units Sold
*If Cell D8 = 50%, Enter 1 machine for every 1400 Units Sold
*If Cell D8 = 25%, Enter 1 machine for every 2800 Units Sold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Only enter a value in this cell if you want to view pricing based on a Stage 1 Rotary upgrade.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>Only enter a value in this cell if you want to view pricing based on a Stage 2 Rotary upgrade (don't forget to delete the value in Cell C16, or your figures will be incorrect.)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>Only enter a value in this cell if you want to view pricing based on a Stage 3 Rotary upgrade (don't forget to delete the value in Cell C15, or your figures will be incorrect.)</t>
        </r>
      </text>
    </comment>
  </commentList>
</comments>
</file>

<file path=xl/sharedStrings.xml><?xml version="1.0" encoding="utf-8"?>
<sst xmlns="http://schemas.openxmlformats.org/spreadsheetml/2006/main" count="28" uniqueCount="28">
  <si>
    <t>Initial Investment</t>
  </si>
  <si>
    <t>Gross Sales</t>
  </si>
  <si>
    <t>Annual Units Sold</t>
  </si>
  <si>
    <t>Shop Positions</t>
  </si>
  <si>
    <t>Gross Profit</t>
  </si>
  <si>
    <t>Annual Wages</t>
  </si>
  <si>
    <t>Production Variables</t>
  </si>
  <si>
    <t>Equipment</t>
  </si>
  <si>
    <t>Cost</t>
  </si>
  <si>
    <t>Qty</t>
  </si>
  <si>
    <t>Calculator Instructions</t>
  </si>
  <si>
    <t>Subtotal</t>
  </si>
  <si>
    <t>Max Shop Labor Rate</t>
  </si>
  <si>
    <t>Startup (Capital) Expenses</t>
  </si>
  <si>
    <t>Average MSRP</t>
  </si>
  <si>
    <t>Max Units Per Day</t>
  </si>
  <si>
    <t>Max Units Per Year</t>
  </si>
  <si>
    <t>Average Surface Coverage</t>
  </si>
  <si>
    <t>Wheel Engraving ROI Calculator</t>
  </si>
  <si>
    <t>Adjust values in Light Green cells to change the output</t>
  </si>
  <si>
    <t>Year 1 ROI</t>
  </si>
  <si>
    <t>Stage 1 Rotary</t>
  </si>
  <si>
    <t>Stage 2 Rotary</t>
  </si>
  <si>
    <t>Stage 3 Rotary</t>
  </si>
  <si>
    <t>Gen. 1 Workstation</t>
  </si>
  <si>
    <t>200W Fiber Laser System</t>
  </si>
  <si>
    <t>3-Stage Fume Extraction</t>
  </si>
  <si>
    <t>4-Stage Fume Extraction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</si>
</sst>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26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9E2F3"/>
        <bgColor rgb="FFD9E2F3"/>
      </patternFill>
    </fill>
    <fill>
      <patternFill patternType="solid">
        <fgColor rgb="FF2E75B5"/>
        <bgColor rgb="FF2E75B5"/>
      </patternFill>
    </fill>
    <fill>
      <patternFill patternType="solid">
        <fgColor rgb="FF548135"/>
        <bgColor rgb="FF548135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1E4E79"/>
        <bgColor rgb="FF1E4E79"/>
      </patternFill>
    </fill>
    <fill>
      <patternFill patternType="solid">
        <fgColor rgb="FF9CC2E5"/>
        <bgColor rgb="FF9CC2E5"/>
      </patternFill>
    </fill>
    <fill>
      <patternFill patternType="solid">
        <fgColor rgb="FFBF9000"/>
        <bgColor rgb="FFBF9000"/>
      </patternFill>
    </fill>
    <fill>
      <patternFill patternType="solid">
        <fgColor rgb="FFFFE598"/>
        <bgColor rgb="FFFFE598"/>
      </patternFill>
    </fill>
    <fill>
      <patternFill patternType="solid">
        <fgColor rgb="FFC55A11"/>
        <bgColor rgb="FFC55A11"/>
      </patternFill>
    </fill>
    <fill>
      <patternFill patternType="solid">
        <fgColor rgb="FFF4B083"/>
        <bgColor rgb="FFF4B083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79998168889431442"/>
        <bgColor rgb="FFBDD6EE"/>
      </patternFill>
    </fill>
    <fill>
      <patternFill patternType="solid">
        <fgColor theme="9" tint="0.39997558519241921"/>
        <bgColor rgb="FFBDD6EE"/>
      </patternFill>
    </fill>
    <fill>
      <patternFill patternType="solid">
        <fgColor theme="8" tint="0.39997558519241921"/>
        <bgColor rgb="FFBDD6EE"/>
      </patternFill>
    </fill>
    <fill>
      <patternFill patternType="solid">
        <fgColor theme="8" tint="0.59999389629810485"/>
        <bgColor rgb="FFBDD6EE"/>
      </patternFill>
    </fill>
    <fill>
      <patternFill patternType="solid">
        <fgColor theme="8" tint="0.79998168889431442"/>
        <bgColor rgb="FFBDD6EE"/>
      </patternFill>
    </fill>
    <fill>
      <patternFill patternType="solid">
        <fgColor theme="9" tint="0.79998168889431442"/>
        <bgColor rgb="FFDEEAF6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4" fillId="4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hidden="1"/>
    </xf>
    <xf numFmtId="164" fontId="1" fillId="15" borderId="1" xfId="0" applyNumberFormat="1" applyFont="1" applyFill="1" applyBorder="1" applyAlignment="1" applyProtection="1">
      <alignment horizontal="center"/>
      <protection locked="0"/>
    </xf>
    <xf numFmtId="1" fontId="1" fillId="15" borderId="1" xfId="0" applyNumberFormat="1" applyFont="1" applyFill="1" applyBorder="1" applyAlignment="1" applyProtection="1">
      <alignment horizontal="center"/>
      <protection locked="0"/>
    </xf>
    <xf numFmtId="0" fontId="1" fillId="11" borderId="8" xfId="0" applyFont="1" applyFill="1" applyBorder="1"/>
    <xf numFmtId="165" fontId="1" fillId="6" borderId="1" xfId="0" applyNumberFormat="1" applyFont="1" applyFill="1" applyBorder="1" applyAlignment="1" applyProtection="1">
      <alignment horizontal="center"/>
      <protection hidden="1"/>
    </xf>
    <xf numFmtId="9" fontId="1" fillId="14" borderId="1" xfId="0" applyNumberFormat="1" applyFont="1" applyFill="1" applyBorder="1" applyAlignment="1" applyProtection="1">
      <alignment horizontal="center"/>
      <protection locked="0"/>
    </xf>
    <xf numFmtId="0" fontId="1" fillId="9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8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4" fillId="10" borderId="8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165" fontId="1" fillId="6" borderId="10" xfId="0" applyNumberFormat="1" applyFont="1" applyFill="1" applyBorder="1" applyAlignment="1" applyProtection="1">
      <alignment horizontal="center"/>
      <protection hidden="1"/>
    </xf>
    <xf numFmtId="1" fontId="1" fillId="6" borderId="10" xfId="0" applyNumberFormat="1" applyFont="1" applyFill="1" applyBorder="1" applyAlignment="1" applyProtection="1">
      <alignment horizontal="center"/>
      <protection hidden="1"/>
    </xf>
    <xf numFmtId="1" fontId="1" fillId="14" borderId="10" xfId="0" applyNumberFormat="1" applyFont="1" applyFill="1" applyBorder="1" applyAlignment="1" applyProtection="1">
      <alignment horizontal="center"/>
      <protection locked="0"/>
    </xf>
    <xf numFmtId="1" fontId="1" fillId="16" borderId="10" xfId="0" applyNumberFormat="1" applyFont="1" applyFill="1" applyBorder="1" applyAlignment="1" applyProtection="1">
      <alignment horizontal="center"/>
      <protection locked="0"/>
    </xf>
    <xf numFmtId="1" fontId="1" fillId="17" borderId="10" xfId="0" applyNumberFormat="1" applyFont="1" applyFill="1" applyBorder="1" applyAlignment="1" applyProtection="1">
      <alignment horizontal="center"/>
      <protection locked="0"/>
    </xf>
    <xf numFmtId="164" fontId="1" fillId="20" borderId="1" xfId="0" applyNumberFormat="1" applyFont="1" applyFill="1" applyBorder="1" applyAlignment="1" applyProtection="1">
      <alignment horizontal="center"/>
    </xf>
    <xf numFmtId="164" fontId="1" fillId="19" borderId="10" xfId="0" applyNumberFormat="1" applyFont="1" applyFill="1" applyBorder="1" applyAlignment="1" applyProtection="1">
      <alignment horizontal="center"/>
    </xf>
    <xf numFmtId="164" fontId="1" fillId="18" borderId="1" xfId="0" applyNumberFormat="1" applyFont="1" applyFill="1" applyBorder="1" applyAlignment="1" applyProtection="1">
      <alignment horizontal="center"/>
    </xf>
    <xf numFmtId="164" fontId="1" fillId="18" borderId="10" xfId="0" applyNumberFormat="1" applyFont="1" applyFill="1" applyBorder="1" applyAlignment="1" applyProtection="1">
      <alignment horizontal="center"/>
    </xf>
    <xf numFmtId="1" fontId="1" fillId="21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0</xdr:rowOff>
    </xdr:from>
    <xdr:ext cx="3169920" cy="737352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53" t="7493" r="13903" b="9730"/>
        <a:stretch/>
      </xdr:blipFill>
      <xdr:spPr>
        <a:xfrm>
          <a:off x="198120" y="0"/>
          <a:ext cx="3169920" cy="73735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1004"/>
  <sheetViews>
    <sheetView tabSelected="1" topLeftCell="A5" workbookViewId="0">
      <selection activeCell="G6" sqref="G6"/>
    </sheetView>
  </sheetViews>
  <sheetFormatPr defaultColWidth="14.44140625" defaultRowHeight="15" customHeight="1" x14ac:dyDescent="0.3"/>
  <cols>
    <col min="1" max="1" width="27.44140625" customWidth="1"/>
    <col min="2" max="2" width="22.44140625" customWidth="1"/>
    <col min="3" max="3" width="4.109375" bestFit="1" customWidth="1"/>
    <col min="4" max="4" width="24.44140625" bestFit="1" customWidth="1"/>
    <col min="5" max="5" width="16.5546875" bestFit="1" customWidth="1"/>
    <col min="6" max="6" width="5.5546875" customWidth="1"/>
    <col min="7" max="7" width="18.5546875" bestFit="1" customWidth="1"/>
    <col min="8" max="8" width="17.5546875" customWidth="1"/>
    <col min="9" max="26" width="8.88671875" customWidth="1"/>
  </cols>
  <sheetData>
    <row r="1" spans="1:26" ht="14.4" x14ac:dyDescent="0.3">
      <c r="A1" s="1"/>
      <c r="B1" s="2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"/>
      <c r="B2" s="2"/>
      <c r="C2" s="3"/>
      <c r="D2" s="25" t="s">
        <v>18</v>
      </c>
      <c r="E2" s="26"/>
      <c r="F2" s="26"/>
      <c r="G2" s="26"/>
      <c r="H2" s="2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"/>
      <c r="B3" s="2"/>
      <c r="C3" s="3"/>
      <c r="D3" s="28"/>
      <c r="E3" s="29"/>
      <c r="F3" s="29"/>
      <c r="G3" s="29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2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4" t="s">
        <v>0</v>
      </c>
      <c r="B5" s="4" t="s">
        <v>1</v>
      </c>
      <c r="C5" s="3"/>
      <c r="D5" s="5" t="s">
        <v>2</v>
      </c>
      <c r="E5" s="4" t="s">
        <v>20</v>
      </c>
      <c r="F5" s="1"/>
      <c r="G5" s="5" t="s">
        <v>12</v>
      </c>
      <c r="H5" s="5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6">
        <f>B21</f>
        <v>59997</v>
      </c>
      <c r="B6" s="6">
        <f>SUM(D6*E8)</f>
        <v>273750</v>
      </c>
      <c r="C6" s="3"/>
      <c r="D6" s="19">
        <v>365</v>
      </c>
      <c r="E6" s="7">
        <f>SUM(B8/A6)</f>
        <v>3.5627281364068204</v>
      </c>
      <c r="F6" s="8"/>
      <c r="G6" s="15">
        <v>35</v>
      </c>
      <c r="H6" s="16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4" t="s">
        <v>4</v>
      </c>
      <c r="C7" s="3"/>
      <c r="D7" s="5" t="s">
        <v>17</v>
      </c>
      <c r="E7" s="5" t="s">
        <v>14</v>
      </c>
      <c r="F7" s="1"/>
      <c r="G7" s="4" t="s">
        <v>5</v>
      </c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6">
        <f>SUM(B6-A6-G8)</f>
        <v>213753</v>
      </c>
      <c r="C8" s="3"/>
      <c r="D8" s="22">
        <v>1</v>
      </c>
      <c r="E8" s="18">
        <v>750</v>
      </c>
      <c r="F8" s="1"/>
      <c r="G8" s="6">
        <f>SUM(G6*2080)*H6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2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2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31" t="s">
        <v>13</v>
      </c>
      <c r="B11" s="32"/>
      <c r="C11" s="33"/>
      <c r="D11" s="31" t="s">
        <v>6</v>
      </c>
      <c r="E11" s="33"/>
      <c r="F11" s="1"/>
      <c r="G11" s="1"/>
      <c r="H11" s="1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4" t="s">
        <v>7</v>
      </c>
      <c r="B12" s="11" t="s">
        <v>8</v>
      </c>
      <c r="C12" s="9" t="s">
        <v>9</v>
      </c>
      <c r="D12" s="4" t="s">
        <v>15</v>
      </c>
      <c r="E12" s="4" t="s">
        <v>16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2" t="s">
        <v>24</v>
      </c>
      <c r="B13" s="41">
        <v>29999</v>
      </c>
      <c r="C13" s="39">
        <v>1</v>
      </c>
      <c r="D13" s="21">
        <f>SUM(D6/365)</f>
        <v>1</v>
      </c>
      <c r="E13" s="17">
        <f>SUM(D13*365)</f>
        <v>365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23" t="s">
        <v>25</v>
      </c>
      <c r="B14" s="42">
        <v>16999</v>
      </c>
      <c r="C14" s="38">
        <v>1</v>
      </c>
      <c r="D14" s="36"/>
      <c r="E14" s="37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4.4" x14ac:dyDescent="0.3">
      <c r="A15" s="12" t="s">
        <v>21</v>
      </c>
      <c r="B15" s="43">
        <v>12999</v>
      </c>
      <c r="C15" s="40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23" t="s">
        <v>22</v>
      </c>
      <c r="B16" s="44">
        <v>22999</v>
      </c>
      <c r="C16" s="40">
        <v>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4.4" x14ac:dyDescent="0.3">
      <c r="A17" s="23" t="s">
        <v>23</v>
      </c>
      <c r="B17" s="44">
        <v>32999</v>
      </c>
      <c r="C17" s="40">
        <v>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4.4" x14ac:dyDescent="0.3">
      <c r="A18" s="23" t="s">
        <v>26</v>
      </c>
      <c r="B18" s="41">
        <v>499</v>
      </c>
      <c r="C18" s="45">
        <v>0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4.4" x14ac:dyDescent="0.3">
      <c r="A19" s="23" t="s">
        <v>27</v>
      </c>
      <c r="B19" s="41">
        <v>699</v>
      </c>
      <c r="C19" s="45">
        <v>0</v>
      </c>
      <c r="D19" s="34" t="s">
        <v>10</v>
      </c>
      <c r="E19" s="34"/>
      <c r="F19" s="34"/>
      <c r="G19" s="34"/>
      <c r="H19" s="3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35" t="s">
        <v>19</v>
      </c>
      <c r="E20" s="35"/>
      <c r="F20" s="35"/>
      <c r="G20" s="35"/>
      <c r="H20" s="3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3" t="s">
        <v>11</v>
      </c>
      <c r="B21" s="14">
        <f>SUM((B13*C13)+(B14*C14)+(B15*C15)+(B16*C16)+(B17*C17)+(B18*C18)+(B19*C19)+(B20*C20))</f>
        <v>59997</v>
      </c>
      <c r="C21" s="1"/>
      <c r="D21" s="20"/>
      <c r="E21" s="20"/>
      <c r="F21" s="20"/>
      <c r="G21" s="20"/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2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2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2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2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2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2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2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2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2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2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2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2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2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2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2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2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2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2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2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2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2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2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2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2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2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2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2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2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2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2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2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2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2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2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2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2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2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2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2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2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2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2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2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2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2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2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2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2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2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2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2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2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2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2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2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2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2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2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2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2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2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2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2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2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2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2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2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2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2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2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2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2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2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2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2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2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2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2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2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2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2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2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2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2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2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2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2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2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2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2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2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2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2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2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2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2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2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2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2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2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2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2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2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2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2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2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2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2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2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2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2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2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2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2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2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2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2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2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2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2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2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2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2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2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2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2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2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2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2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2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2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2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2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2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2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2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2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2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2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2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2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2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2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2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2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2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2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2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2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2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2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2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2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2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2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2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2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2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2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2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2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2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2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2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2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2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2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2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2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2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2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2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2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2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2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2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2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2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2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2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2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2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2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2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2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2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2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2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2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2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2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2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2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2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2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2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2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2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2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2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2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2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2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2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2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2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2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2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2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2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2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2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2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2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2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2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2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2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2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2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2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2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2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2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2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2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2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2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2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2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2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2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2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2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2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2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2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2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2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2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2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2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2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2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2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2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2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2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2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2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2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2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2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2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2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2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2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2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2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2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2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2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2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2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2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2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2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2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2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2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2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2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2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2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2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2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2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2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2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2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2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2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2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2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2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2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2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2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2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2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2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2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2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2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2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2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2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2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2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2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2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2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2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2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2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2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2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2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2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2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2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2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2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2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2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2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2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2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2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2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2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2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2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2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2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2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2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2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2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2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2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2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2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2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2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2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2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2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2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2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2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2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2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2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2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2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2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2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2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2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2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2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2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2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2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2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2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2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2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2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2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2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2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2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2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2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2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2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2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2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2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2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2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2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2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2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2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2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2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2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2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2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2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2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2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2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2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2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2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2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2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2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2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2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2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2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2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2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2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2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2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2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2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2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2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2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2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2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2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2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2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2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2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2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2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2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2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2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2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2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2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2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2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2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2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2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2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2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2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2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2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2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2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2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2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2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2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2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2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2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2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2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2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2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2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2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2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2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2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2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2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2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2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2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2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2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2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2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2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2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2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2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2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2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2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2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2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2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2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2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2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2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2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2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2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2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2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2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2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2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2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2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2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2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2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2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2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2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2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2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2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2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2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2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2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2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2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2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2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2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2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2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2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2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2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2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2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2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2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2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2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2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2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2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2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2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2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2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2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2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2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2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2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2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2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2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2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2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2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2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2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2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2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2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2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2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2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2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2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2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2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2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2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2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2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2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2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2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2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2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2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2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2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2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2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2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2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2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2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2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2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2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2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2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2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2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2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2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2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2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2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2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2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2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2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2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2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2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2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2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2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2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2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2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2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2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2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2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2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2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2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2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2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2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2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2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2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2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2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2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2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2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2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2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2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2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2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2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2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2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2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2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2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2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2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2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2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2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2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2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2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2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2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2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2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2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2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2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2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2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2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2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2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2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2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2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2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2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2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2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2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2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2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2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2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2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2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2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2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2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2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2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2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2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2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2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2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2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2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2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2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2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2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2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2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2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2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2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2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2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2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2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2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2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2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2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2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2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2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2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2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2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2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2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2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2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2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2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2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2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2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2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2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2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2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2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2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2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2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2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2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2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2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2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2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2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2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2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2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2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2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2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2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2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2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2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2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2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2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2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2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2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2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2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2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2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2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2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2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2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2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2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2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2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2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2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2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2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2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2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2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2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2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2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2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2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2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2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2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2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2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2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2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2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2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2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2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2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2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2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2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2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2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2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2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2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2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2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2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2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2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2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2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2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2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2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2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2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2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2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2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2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2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2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2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2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2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2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2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2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2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2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2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2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2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2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2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2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2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2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2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2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2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2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2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2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2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2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2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2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2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2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2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2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2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2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2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2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2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2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2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2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2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2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2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2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2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2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2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2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2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2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2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2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2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2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2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2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2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2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2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2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2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2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2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2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2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2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2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2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2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2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2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2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2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2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2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2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2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2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2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2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2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2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2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2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2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2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2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2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2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2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2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2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2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2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2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2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2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2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2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2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2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2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2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2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2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2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2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2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2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2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2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2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2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2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2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2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2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2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2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2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2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2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2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2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2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2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2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2"/>
      <c r="C943" s="3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2"/>
      <c r="C944" s="3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2"/>
      <c r="C945" s="3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2"/>
      <c r="C946" s="3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2"/>
      <c r="C947" s="3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2"/>
      <c r="C948" s="3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2"/>
      <c r="C949" s="3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2"/>
      <c r="C950" s="3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2"/>
      <c r="C951" s="3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2"/>
      <c r="C952" s="3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2"/>
      <c r="C953" s="3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2"/>
      <c r="C954" s="3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2"/>
      <c r="C955" s="3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2"/>
      <c r="C956" s="3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2"/>
      <c r="C957" s="3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2"/>
      <c r="C958" s="3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2"/>
      <c r="C959" s="3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2"/>
      <c r="C960" s="3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2"/>
      <c r="C961" s="3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2"/>
      <c r="C962" s="3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2"/>
      <c r="C963" s="3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2"/>
      <c r="C964" s="3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2"/>
      <c r="C965" s="3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2"/>
      <c r="C966" s="3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2"/>
      <c r="C967" s="3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2"/>
      <c r="C968" s="3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2"/>
      <c r="C969" s="3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2"/>
      <c r="C970" s="3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2"/>
      <c r="C971" s="3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2"/>
      <c r="C972" s="3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2"/>
      <c r="C973" s="3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2"/>
      <c r="C974" s="3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2"/>
      <c r="C975" s="3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2"/>
      <c r="C976" s="3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2"/>
      <c r="C977" s="3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2"/>
      <c r="C978" s="3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2"/>
      <c r="C979" s="3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2"/>
      <c r="C980" s="3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2"/>
      <c r="C981" s="3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2"/>
      <c r="C982" s="3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2"/>
      <c r="C983" s="3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2"/>
      <c r="C984" s="3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2"/>
      <c r="C985" s="3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2"/>
      <c r="C986" s="3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2"/>
      <c r="C987" s="3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2"/>
      <c r="C988" s="3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2"/>
      <c r="C989" s="3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2"/>
      <c r="C990" s="3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2"/>
      <c r="C991" s="3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2"/>
      <c r="C992" s="3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2"/>
      <c r="C993" s="3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2"/>
      <c r="C994" s="3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2"/>
      <c r="C995" s="3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2"/>
      <c r="C996" s="3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2"/>
      <c r="C997" s="3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2"/>
      <c r="C998" s="3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2"/>
      <c r="C999" s="3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2"/>
      <c r="C1000" s="3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2"/>
      <c r="C1001" s="3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2"/>
      <c r="C1002" s="3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2"/>
      <c r="C1003" s="3"/>
      <c r="D1003" s="3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2"/>
      <c r="C1004" s="3"/>
      <c r="D1004" s="3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sheetProtection sheet="1" objects="1" scenarios="1" selectLockedCells="1"/>
  <mergeCells count="5">
    <mergeCell ref="D2:H3"/>
    <mergeCell ref="A11:C11"/>
    <mergeCell ref="D11:E11"/>
    <mergeCell ref="D19:H19"/>
    <mergeCell ref="D20:H20"/>
  </mergeCell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LMW - ROI 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Colter</dc:creator>
  <cp:lastModifiedBy>James Colter</cp:lastModifiedBy>
  <dcterms:created xsi:type="dcterms:W3CDTF">2024-04-22T04:20:23Z</dcterms:created>
  <dcterms:modified xsi:type="dcterms:W3CDTF">2024-09-30T20:14:24Z</dcterms:modified>
</cp:coreProperties>
</file>