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vans\Dropbox (4-H eCommerce)\4-H eCommerce Team Folder\Curriculum Collateral\Robotics\Materials Lists\"/>
    </mc:Choice>
  </mc:AlternateContent>
  <bookViews>
    <workbookView xWindow="132" yWindow="0" windowWidth="19536" windowHeight="7752"/>
  </bookViews>
  <sheets>
    <sheet name="Activity Supplies Level 3" sheetId="3" r:id="rId1"/>
  </sheets>
  <definedNames>
    <definedName name="_xlnm.Print_Titles" localSheetId="0">'Activity Supplies Level 3'!$1:$7</definedName>
  </definedNames>
  <calcPr calcId="171027"/>
</workbook>
</file>

<file path=xl/calcChain.xml><?xml version="1.0" encoding="utf-8"?>
<calcChain xmlns="http://schemas.openxmlformats.org/spreadsheetml/2006/main">
  <c r="Z6" i="3" l="1"/>
  <c r="Y6" i="3"/>
  <c r="W6" i="3"/>
  <c r="V6" i="3"/>
  <c r="U6" i="3"/>
  <c r="T6" i="3"/>
  <c r="R6" i="3"/>
  <c r="Q6" i="3"/>
  <c r="P6" i="3"/>
  <c r="O6" i="3"/>
  <c r="N6" i="3"/>
  <c r="S14" i="3" s="1"/>
  <c r="L6" i="3"/>
  <c r="K6" i="3"/>
  <c r="J6" i="3"/>
  <c r="I6" i="3"/>
  <c r="H6" i="3"/>
  <c r="F6" i="3"/>
  <c r="E6" i="3"/>
  <c r="D6" i="3"/>
  <c r="C6" i="3"/>
  <c r="B6" i="3"/>
  <c r="AA40" i="3" l="1"/>
  <c r="X40" i="3"/>
  <c r="M37" i="3"/>
  <c r="G37" i="3"/>
  <c r="G8" i="3"/>
  <c r="G11" i="3"/>
  <c r="G13" i="3"/>
  <c r="G15" i="3"/>
  <c r="G17" i="3"/>
  <c r="G19" i="3"/>
  <c r="G21" i="3"/>
  <c r="G23" i="3"/>
  <c r="G25" i="3"/>
  <c r="G28" i="3"/>
  <c r="G30" i="3"/>
  <c r="G32" i="3"/>
  <c r="G34" i="3"/>
  <c r="G36" i="3"/>
  <c r="G39" i="3"/>
  <c r="M10" i="3"/>
  <c r="M12" i="3"/>
  <c r="M14" i="3"/>
  <c r="M16" i="3"/>
  <c r="M18" i="3"/>
  <c r="M20" i="3"/>
  <c r="M22" i="3"/>
  <c r="M23" i="3"/>
  <c r="M25" i="3"/>
  <c r="M27" i="3"/>
  <c r="M29" i="3"/>
  <c r="M31" i="3"/>
  <c r="M33" i="3"/>
  <c r="M35" i="3"/>
  <c r="M38" i="3"/>
  <c r="M40" i="3"/>
  <c r="S9" i="3"/>
  <c r="S11" i="3"/>
  <c r="S13" i="3"/>
  <c r="S16" i="3"/>
  <c r="S18" i="3"/>
  <c r="S20" i="3"/>
  <c r="S22" i="3"/>
  <c r="S24" i="3"/>
  <c r="S26" i="3"/>
  <c r="S28" i="3"/>
  <c r="S30" i="3"/>
  <c r="S32" i="3"/>
  <c r="S34" i="3"/>
  <c r="S36" i="3"/>
  <c r="S38" i="3"/>
  <c r="S40" i="3"/>
  <c r="X9" i="3"/>
  <c r="X11" i="3"/>
  <c r="X13" i="3"/>
  <c r="X15" i="3"/>
  <c r="X17" i="3"/>
  <c r="X19" i="3"/>
  <c r="X21" i="3"/>
  <c r="X24" i="3"/>
  <c r="X26" i="3"/>
  <c r="X28" i="3"/>
  <c r="X30" i="3"/>
  <c r="X32" i="3"/>
  <c r="X34" i="3"/>
  <c r="X37" i="3"/>
  <c r="X39" i="3"/>
  <c r="AA8" i="3"/>
  <c r="AA10" i="3"/>
  <c r="AA12" i="3"/>
  <c r="AA14" i="3"/>
  <c r="AA16" i="3"/>
  <c r="AA18" i="3"/>
  <c r="AA20" i="3"/>
  <c r="AA22" i="3"/>
  <c r="AA23" i="3"/>
  <c r="AA25" i="3"/>
  <c r="AA27" i="3"/>
  <c r="AA29" i="3"/>
  <c r="AA31" i="3"/>
  <c r="AA33" i="3"/>
  <c r="AA35" i="3"/>
  <c r="AA37" i="3"/>
  <c r="AA39" i="3"/>
  <c r="G9" i="3"/>
  <c r="G27" i="3"/>
  <c r="M9" i="3"/>
  <c r="G40" i="3"/>
  <c r="AB40" i="3" s="1"/>
  <c r="X35" i="3"/>
  <c r="G10" i="3"/>
  <c r="G12" i="3"/>
  <c r="G14" i="3"/>
  <c r="G16" i="3"/>
  <c r="G18" i="3"/>
  <c r="G20" i="3"/>
  <c r="G24" i="3"/>
  <c r="G26" i="3"/>
  <c r="G29" i="3"/>
  <c r="G31" i="3"/>
  <c r="G33" i="3"/>
  <c r="G35" i="3"/>
  <c r="G38" i="3"/>
  <c r="M8" i="3"/>
  <c r="M11" i="3"/>
  <c r="M13" i="3"/>
  <c r="M15" i="3"/>
  <c r="M17" i="3"/>
  <c r="M19" i="3"/>
  <c r="M21" i="3"/>
  <c r="M24" i="3"/>
  <c r="M26" i="3"/>
  <c r="M28" i="3"/>
  <c r="M30" i="3"/>
  <c r="M32" i="3"/>
  <c r="M34" i="3"/>
  <c r="M36" i="3"/>
  <c r="M39" i="3"/>
  <c r="S8" i="3"/>
  <c r="S10" i="3"/>
  <c r="S12" i="3"/>
  <c r="S15" i="3"/>
  <c r="S17" i="3"/>
  <c r="S19" i="3"/>
  <c r="S21" i="3"/>
  <c r="S25" i="3"/>
  <c r="S27" i="3"/>
  <c r="S29" i="3"/>
  <c r="S31" i="3"/>
  <c r="S33" i="3"/>
  <c r="S35" i="3"/>
  <c r="S37" i="3"/>
  <c r="S39" i="3"/>
  <c r="X8" i="3"/>
  <c r="X10" i="3"/>
  <c r="X12" i="3"/>
  <c r="X14" i="3"/>
  <c r="X16" i="3"/>
  <c r="X18" i="3"/>
  <c r="X20" i="3"/>
  <c r="X22" i="3"/>
  <c r="X23" i="3"/>
  <c r="X25" i="3"/>
  <c r="X27" i="3"/>
  <c r="X29" i="3"/>
  <c r="X31" i="3"/>
  <c r="X33" i="3"/>
  <c r="X36" i="3"/>
  <c r="X38" i="3"/>
  <c r="AA9" i="3"/>
  <c r="AA11" i="3"/>
  <c r="AA13" i="3"/>
  <c r="AA15" i="3"/>
  <c r="AA17" i="3"/>
  <c r="AA19" i="3"/>
  <c r="AA21" i="3"/>
  <c r="AA24" i="3"/>
  <c r="AA26" i="3"/>
  <c r="AA28" i="3"/>
  <c r="AA30" i="3"/>
  <c r="AA32" i="3"/>
  <c r="AA34" i="3"/>
  <c r="AA36" i="3"/>
  <c r="AA38" i="3"/>
  <c r="G22" i="3"/>
  <c r="AB22" i="3" s="1"/>
  <c r="AB37" i="3"/>
  <c r="AB9" i="3" l="1"/>
  <c r="AB38" i="3"/>
  <c r="AB33" i="3"/>
  <c r="AB29" i="3"/>
  <c r="AB24" i="3"/>
  <c r="AB20" i="3"/>
  <c r="AB16" i="3"/>
  <c r="AB12" i="3"/>
  <c r="AB39" i="3"/>
  <c r="AB34" i="3"/>
  <c r="AB30" i="3"/>
  <c r="AB25" i="3"/>
  <c r="AB21" i="3"/>
  <c r="AB17" i="3"/>
  <c r="AB13" i="3"/>
  <c r="AB8" i="3"/>
  <c r="AB35" i="3"/>
  <c r="AB31" i="3"/>
  <c r="AB26" i="3"/>
  <c r="AB18" i="3"/>
  <c r="AB14" i="3"/>
  <c r="AB10" i="3"/>
  <c r="AB27" i="3"/>
  <c r="AB36" i="3"/>
  <c r="AB32" i="3"/>
  <c r="AB28" i="3"/>
  <c r="AB23" i="3"/>
  <c r="AB19" i="3"/>
  <c r="AB15" i="3"/>
  <c r="AB11" i="3"/>
</calcChain>
</file>

<file path=xl/sharedStrings.xml><?xml version="1.0" encoding="utf-8"?>
<sst xmlns="http://schemas.openxmlformats.org/spreadsheetml/2006/main" count="89" uniqueCount="77">
  <si>
    <t>Activity A</t>
  </si>
  <si>
    <t>Activity B</t>
  </si>
  <si>
    <t>Activity C</t>
  </si>
  <si>
    <t>Activity D</t>
  </si>
  <si>
    <t>Activity E</t>
  </si>
  <si>
    <t xml:space="preserve">Activity F </t>
  </si>
  <si>
    <t>Activity G</t>
  </si>
  <si>
    <t>Activity H</t>
  </si>
  <si>
    <t>Activity I</t>
  </si>
  <si>
    <t>Activity J</t>
  </si>
  <si>
    <t>Activity K</t>
  </si>
  <si>
    <t>Activity L</t>
  </si>
  <si>
    <t>Activity M</t>
  </si>
  <si>
    <t>Activity N</t>
  </si>
  <si>
    <t>Activity P</t>
  </si>
  <si>
    <t>Activity Q</t>
  </si>
  <si>
    <t>Activity R</t>
  </si>
  <si>
    <t>Activity S</t>
  </si>
  <si>
    <t>Module 1</t>
  </si>
  <si>
    <t>Module 2</t>
  </si>
  <si>
    <t>Module 3</t>
  </si>
  <si>
    <t>Module 4</t>
  </si>
  <si>
    <t>Total</t>
  </si>
  <si>
    <t>Module 5</t>
  </si>
  <si>
    <t>Activity T</t>
  </si>
  <si>
    <t>Activity U</t>
  </si>
  <si>
    <t>Paper clips</t>
  </si>
  <si>
    <t>Blindfolds</t>
  </si>
  <si>
    <t>Newspaper</t>
  </si>
  <si>
    <t>Small electrical buzzer</t>
  </si>
  <si>
    <t>Wheels</t>
  </si>
  <si>
    <t>Ping pong ball</t>
  </si>
  <si>
    <t>Trunk of Junk</t>
  </si>
  <si>
    <t>x</t>
  </si>
  <si>
    <t>4-H Robotics: Engineering for Today and Tomorrow - Junk Drawer Robotics</t>
  </si>
  <si>
    <t>Level 3: "Mechatronics" Activity Supplies</t>
  </si>
  <si>
    <t>Batteries (AA, C or D)</t>
  </si>
  <si>
    <t>Long cardboard tube (approx 3 foot)</t>
  </si>
  <si>
    <t>Blank note cards</t>
  </si>
  <si>
    <t>Plastic straws</t>
  </si>
  <si>
    <t>Nails</t>
  </si>
  <si>
    <t>Chairs</t>
  </si>
  <si>
    <t>Felt pens</t>
  </si>
  <si>
    <t>Music playing device</t>
  </si>
  <si>
    <t>Medium sized container</t>
  </si>
  <si>
    <t>Small container (e.g. plastic cup)</t>
  </si>
  <si>
    <t>Short foam pool noodle pieces</t>
  </si>
  <si>
    <t>Electronics Experiment Kit</t>
  </si>
  <si>
    <t>Craft sticks</t>
  </si>
  <si>
    <t>Tape, electrical</t>
  </si>
  <si>
    <t>Aluminum foil</t>
  </si>
  <si>
    <t>Wire, 18-22 gauge (4-5 feet)</t>
  </si>
  <si>
    <t>Motor, small toy (1.5 to 6 volts)</t>
  </si>
  <si>
    <t>Brass brads</t>
  </si>
  <si>
    <t>Rubber band</t>
  </si>
  <si>
    <t>Pegboard, cardboard, or plastic mesh</t>
  </si>
  <si>
    <t>Graph paper</t>
  </si>
  <si>
    <t>Grand Total</t>
  </si>
  <si>
    <t>Wire, 12-14 gauge</t>
  </si>
  <si>
    <t>Suggested Group Size =</t>
  </si>
  <si>
    <t>Module 1
(all groups)</t>
  </si>
  <si>
    <t>Module 3
(all groups)</t>
  </si>
  <si>
    <t>Module 4
(all groups)</t>
  </si>
  <si>
    <t xml:space="preserve"> (calculated) Number of Groups =</t>
  </si>
  <si>
    <t>Enter Number of Youth =</t>
  </si>
  <si>
    <t>Module 2
(all groups)</t>
  </si>
  <si>
    <t>Module 5
(all groups)</t>
  </si>
  <si>
    <t>Light bulbs (holiday light and/or LEDs)</t>
  </si>
  <si>
    <t>Each Activity Lists the Number of 
Items Needed for One Group                                                                           Scroll down to see all</t>
  </si>
  <si>
    <t>Activity O</t>
  </si>
  <si>
    <t>Tape, blue painter's (suggested)</t>
  </si>
  <si>
    <t>String (suggested)</t>
  </si>
  <si>
    <t>Tape, clear (suggested)</t>
  </si>
  <si>
    <t>Braille cards</t>
  </si>
  <si>
    <t>University of Califonia 4-H Youth Development</t>
  </si>
  <si>
    <t>Please review the activity materials list in the printed curriculum to verifiy needed supplies.</t>
  </si>
  <si>
    <t xml:space="preserve">Created By Richard Mahacek, Emeritus 4-H Youth Development Advisor Merced County,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</si>
</sst>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6"/>
      <color theme="1"/>
      <name val="Arial Rounded MT Bold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ill="1"/>
    <xf numFmtId="0" fontId="4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8" fillId="0" borderId="0" xfId="0" applyFont="1" applyProtection="1"/>
    <xf numFmtId="0" fontId="8" fillId="0" borderId="0" xfId="0" applyFont="1" applyAlignment="1" applyProtection="1">
      <alignment horizontal="center"/>
    </xf>
    <xf numFmtId="0" fontId="5" fillId="0" borderId="0" xfId="0" applyFont="1" applyProtection="1"/>
    <xf numFmtId="0" fontId="5" fillId="0" borderId="0" xfId="0" applyFont="1" applyAlignment="1" applyProtection="1">
      <alignment horizontal="center"/>
    </xf>
    <xf numFmtId="0" fontId="1" fillId="0" borderId="0" xfId="0" applyFont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center" vertical="center"/>
    </xf>
    <xf numFmtId="0" fontId="1" fillId="0" borderId="0" xfId="0" applyFont="1" applyProtection="1"/>
    <xf numFmtId="0" fontId="5" fillId="0" borderId="1" xfId="0" applyFont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center" vertical="center"/>
    </xf>
    <xf numFmtId="0" fontId="5" fillId="7" borderId="1" xfId="0" applyFont="1" applyFill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center" vertical="center"/>
    </xf>
    <xf numFmtId="0" fontId="5" fillId="6" borderId="1" xfId="0" applyFont="1" applyFill="1" applyBorder="1" applyAlignment="1" applyProtection="1">
      <alignment horizontal="center" vertical="center"/>
    </xf>
    <xf numFmtId="0" fontId="5" fillId="8" borderId="1" xfId="0" applyFont="1" applyFill="1" applyBorder="1" applyAlignment="1" applyProtection="1">
      <alignment horizontal="center" vertical="center" textRotation="90"/>
    </xf>
    <xf numFmtId="0" fontId="5" fillId="0" borderId="1" xfId="0" applyFont="1" applyBorder="1" applyAlignment="1" applyProtection="1">
      <alignment horizontal="right"/>
    </xf>
    <xf numFmtId="0" fontId="5" fillId="9" borderId="1" xfId="0" applyFont="1" applyFill="1" applyBorder="1" applyAlignment="1" applyProtection="1">
      <alignment horizontal="center" vertical="center"/>
    </xf>
    <xf numFmtId="1" fontId="5" fillId="3" borderId="1" xfId="0" applyNumberFormat="1" applyFont="1" applyFill="1" applyBorder="1" applyAlignment="1" applyProtection="1">
      <alignment horizontal="center" vertical="center"/>
    </xf>
    <xf numFmtId="1" fontId="5" fillId="4" borderId="1" xfId="0" applyNumberFormat="1" applyFont="1" applyFill="1" applyBorder="1" applyAlignment="1" applyProtection="1">
      <alignment horizontal="center" vertical="center"/>
    </xf>
    <xf numFmtId="1" fontId="5" fillId="7" borderId="1" xfId="0" applyNumberFormat="1" applyFont="1" applyFill="1" applyBorder="1" applyAlignment="1" applyProtection="1">
      <alignment horizontal="center" vertical="center"/>
    </xf>
    <xf numFmtId="1" fontId="5" fillId="9" borderId="1" xfId="0" applyNumberFormat="1" applyFont="1" applyFill="1" applyBorder="1" applyAlignment="1" applyProtection="1">
      <alignment horizontal="center" vertical="center"/>
    </xf>
    <xf numFmtId="1" fontId="5" fillId="6" borderId="1" xfId="0" applyNumberFormat="1" applyFont="1" applyFill="1" applyBorder="1" applyAlignment="1" applyProtection="1">
      <alignment horizontal="center" vertical="center"/>
    </xf>
    <xf numFmtId="0" fontId="5" fillId="8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textRotation="90"/>
    </xf>
    <xf numFmtId="0" fontId="5" fillId="3" borderId="1" xfId="0" applyFont="1" applyFill="1" applyBorder="1" applyAlignment="1" applyProtection="1">
      <alignment horizontal="center" vertical="center" textRotation="90" wrapText="1"/>
    </xf>
    <xf numFmtId="0" fontId="1" fillId="4" borderId="1" xfId="0" applyFont="1" applyFill="1" applyBorder="1" applyAlignment="1" applyProtection="1">
      <alignment horizontal="center" vertical="center" textRotation="90"/>
    </xf>
    <xf numFmtId="0" fontId="5" fillId="4" borderId="1" xfId="0" applyFont="1" applyFill="1" applyBorder="1" applyAlignment="1" applyProtection="1">
      <alignment horizontal="center" vertical="center" textRotation="90" wrapText="1"/>
    </xf>
    <xf numFmtId="0" fontId="1" fillId="7" borderId="1" xfId="0" applyFont="1" applyFill="1" applyBorder="1" applyAlignment="1" applyProtection="1">
      <alignment horizontal="center" vertical="center" textRotation="90"/>
    </xf>
    <xf numFmtId="0" fontId="5" fillId="7" borderId="1" xfId="0" applyFont="1" applyFill="1" applyBorder="1" applyAlignment="1" applyProtection="1">
      <alignment horizontal="center" vertical="center" textRotation="90" wrapText="1"/>
    </xf>
    <xf numFmtId="0" fontId="1" fillId="5" borderId="1" xfId="0" applyFont="1" applyFill="1" applyBorder="1" applyAlignment="1" applyProtection="1">
      <alignment horizontal="center" vertical="center" textRotation="90"/>
    </xf>
    <xf numFmtId="0" fontId="5" fillId="5" borderId="1" xfId="0" applyFont="1" applyFill="1" applyBorder="1" applyAlignment="1" applyProtection="1">
      <alignment horizontal="center" vertical="center" textRotation="90" wrapText="1"/>
    </xf>
    <xf numFmtId="0" fontId="1" fillId="6" borderId="1" xfId="0" applyFont="1" applyFill="1" applyBorder="1" applyAlignment="1" applyProtection="1">
      <alignment horizontal="center" vertical="center" textRotation="90"/>
    </xf>
    <xf numFmtId="0" fontId="5" fillId="6" borderId="1" xfId="0" applyFont="1" applyFill="1" applyBorder="1" applyAlignment="1" applyProtection="1">
      <alignment horizontal="center" vertical="center" textRotation="90" wrapText="1"/>
    </xf>
    <xf numFmtId="0" fontId="1" fillId="0" borderId="0" xfId="0" applyFont="1" applyAlignment="1" applyProtection="1">
      <alignment horizontal="center"/>
    </xf>
    <xf numFmtId="0" fontId="2" fillId="10" borderId="2" xfId="0" applyFont="1" applyFill="1" applyBorder="1" applyAlignment="1" applyProtection="1">
      <alignment horizontal="right" vertical="center"/>
    </xf>
    <xf numFmtId="0" fontId="9" fillId="0" borderId="0" xfId="0" applyFont="1" applyProtection="1"/>
    <xf numFmtId="0" fontId="3" fillId="0" borderId="0" xfId="0" applyFont="1" applyProtection="1"/>
    <xf numFmtId="0" fontId="6" fillId="0" borderId="1" xfId="0" applyFont="1" applyBorder="1" applyAlignment="1" applyProtection="1">
      <alignment vertical="center"/>
    </xf>
    <xf numFmtId="1" fontId="7" fillId="3" borderId="1" xfId="0" applyNumberFormat="1" applyFont="1" applyFill="1" applyBorder="1" applyAlignment="1" applyProtection="1">
      <alignment horizontal="center" vertical="center"/>
    </xf>
    <xf numFmtId="1" fontId="7" fillId="7" borderId="1" xfId="0" applyNumberFormat="1" applyFont="1" applyFill="1" applyBorder="1" applyAlignment="1" applyProtection="1">
      <alignment horizontal="center" vertical="center"/>
    </xf>
    <xf numFmtId="1" fontId="7" fillId="4" borderId="1" xfId="0" applyNumberFormat="1" applyFont="1" applyFill="1" applyBorder="1" applyAlignment="1" applyProtection="1">
      <alignment horizontal="center" vertical="center"/>
    </xf>
    <xf numFmtId="1" fontId="7" fillId="8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Border="1" applyAlignment="1" applyProtection="1">
      <alignment vertical="center"/>
    </xf>
    <xf numFmtId="0" fontId="6" fillId="8" borderId="1" xfId="0" applyFont="1" applyFill="1" applyBorder="1" applyAlignment="1" applyProtection="1">
      <alignment vertical="center"/>
    </xf>
    <xf numFmtId="0" fontId="6" fillId="8" borderId="1" xfId="0" applyFont="1" applyFill="1" applyBorder="1" applyAlignment="1" applyProtection="1">
      <alignment horizontal="center" vertical="center"/>
    </xf>
    <xf numFmtId="0" fontId="7" fillId="8" borderId="1" xfId="0" applyFont="1" applyFill="1" applyBorder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/>
    </xf>
    <xf numFmtId="0" fontId="6" fillId="7" borderId="1" xfId="0" applyFont="1" applyFill="1" applyBorder="1" applyAlignment="1" applyProtection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</xf>
    <xf numFmtId="1" fontId="7" fillId="5" borderId="1" xfId="0" applyNumberFormat="1" applyFont="1" applyFill="1" applyBorder="1" applyAlignment="1" applyProtection="1">
      <alignment horizontal="center" vertical="center"/>
    </xf>
    <xf numFmtId="0" fontId="6" fillId="6" borderId="1" xfId="0" applyFont="1" applyFill="1" applyBorder="1" applyAlignment="1" applyProtection="1">
      <alignment horizontal="center" vertical="center"/>
    </xf>
    <xf numFmtId="1" fontId="7" fillId="6" borderId="1" xfId="0" applyNumberFormat="1" applyFont="1" applyFill="1" applyBorder="1" applyAlignment="1" applyProtection="1">
      <alignment horizontal="center" vertical="center"/>
    </xf>
    <xf numFmtId="0" fontId="6" fillId="3" borderId="1" xfId="0" applyNumberFormat="1" applyFont="1" applyFill="1" applyBorder="1" applyAlignment="1" applyProtection="1">
      <alignment horizontal="center" vertical="center"/>
    </xf>
    <xf numFmtId="0" fontId="6" fillId="4" borderId="1" xfId="0" applyNumberFormat="1" applyFont="1" applyFill="1" applyBorder="1" applyAlignment="1" applyProtection="1">
      <alignment horizontal="center" vertical="center"/>
    </xf>
    <xf numFmtId="0" fontId="6" fillId="7" borderId="1" xfId="0" applyNumberFormat="1" applyFont="1" applyFill="1" applyBorder="1" applyAlignment="1" applyProtection="1">
      <alignment horizontal="center" vertical="center"/>
    </xf>
    <xf numFmtId="0" fontId="6" fillId="11" borderId="1" xfId="0" applyFont="1" applyFill="1" applyBorder="1" applyAlignment="1" applyProtection="1">
      <alignment vertical="center"/>
    </xf>
    <xf numFmtId="0" fontId="1" fillId="0" borderId="4" xfId="0" applyFont="1" applyFill="1" applyBorder="1" applyAlignment="1" applyProtection="1">
      <alignment vertical="center" wrapText="1"/>
    </xf>
    <xf numFmtId="0" fontId="1" fillId="0" borderId="5" xfId="0" applyFont="1" applyBorder="1" applyAlignment="1" applyProtection="1">
      <alignment wrapText="1"/>
    </xf>
    <xf numFmtId="0" fontId="1" fillId="0" borderId="6" xfId="0" applyFont="1" applyBorder="1" applyAlignment="1" applyProtection="1">
      <alignment vertical="center" wrapText="1"/>
    </xf>
    <xf numFmtId="0" fontId="10" fillId="10" borderId="2" xfId="0" applyFont="1" applyFill="1" applyBorder="1" applyAlignment="1" applyProtection="1">
      <alignment horizontal="center" vertical="center"/>
      <protection locked="0"/>
    </xf>
    <xf numFmtId="0" fontId="10" fillId="10" borderId="3" xfId="0" applyFont="1" applyFill="1" applyBorder="1" applyAlignment="1" applyProtection="1">
      <alignment horizontal="center" vertical="center"/>
      <protection locked="0"/>
    </xf>
    <xf numFmtId="0" fontId="5" fillId="6" borderId="1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center" vertical="center"/>
    </xf>
    <xf numFmtId="0" fontId="5" fillId="7" borderId="1" xfId="0" applyFont="1" applyFill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0"/>
  <sheetViews>
    <sheetView tabSelected="1" zoomScaleNormal="100" workbookViewId="0">
      <pane xSplit="1" ySplit="7" topLeftCell="B8" activePane="bottomRight" state="frozenSplit"/>
      <selection pane="topRight" activeCell="M1" sqref="M1"/>
      <selection pane="bottomLeft" activeCell="A23" sqref="A23"/>
      <selection pane="bottomRight" activeCell="B3" sqref="B3:C3"/>
    </sheetView>
  </sheetViews>
  <sheetFormatPr defaultRowHeight="14.4" x14ac:dyDescent="0.3"/>
  <cols>
    <col min="1" max="1" width="35.6640625" customWidth="1"/>
    <col min="2" max="2" width="3.88671875" customWidth="1"/>
    <col min="3" max="6" width="4" customWidth="1"/>
    <col min="7" max="7" width="8.6640625" style="5" customWidth="1"/>
    <col min="8" max="12" width="4" customWidth="1"/>
    <col min="13" max="13" width="8.6640625" style="5" customWidth="1"/>
    <col min="14" max="18" width="4" customWidth="1"/>
    <col min="19" max="19" width="8.6640625" style="5" customWidth="1"/>
    <col min="20" max="23" width="4" customWidth="1"/>
    <col min="24" max="24" width="8.6640625" style="5" customWidth="1"/>
    <col min="25" max="26" width="4" customWidth="1"/>
    <col min="27" max="27" width="8.6640625" style="5" customWidth="1"/>
    <col min="28" max="28" width="10.6640625" style="1" customWidth="1"/>
  </cols>
  <sheetData>
    <row r="1" spans="1:34" s="4" customFormat="1" ht="23.4" x14ac:dyDescent="0.45">
      <c r="A1" s="51" t="s">
        <v>34</v>
      </c>
      <c r="B1" s="17"/>
      <c r="C1" s="17"/>
      <c r="D1" s="17"/>
      <c r="E1" s="17"/>
      <c r="F1" s="17"/>
      <c r="G1" s="18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8"/>
      <c r="Z1" s="18"/>
      <c r="AA1" s="17"/>
      <c r="AB1" s="17"/>
      <c r="AC1" s="12"/>
      <c r="AD1" s="12"/>
      <c r="AE1" s="12"/>
      <c r="AF1" s="12"/>
      <c r="AG1" s="12"/>
      <c r="AH1" s="12"/>
    </row>
    <row r="2" spans="1:34" s="3" customFormat="1" ht="21" x14ac:dyDescent="0.4">
      <c r="A2" s="52" t="s">
        <v>35</v>
      </c>
      <c r="B2" s="19"/>
      <c r="C2" s="19"/>
      <c r="D2" s="19"/>
      <c r="E2" s="19"/>
      <c r="F2" s="19"/>
      <c r="G2" s="20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20"/>
      <c r="Z2" s="20"/>
      <c r="AA2" s="19"/>
      <c r="AB2" s="19"/>
      <c r="AC2" s="13"/>
      <c r="AD2" s="13"/>
      <c r="AE2" s="13"/>
      <c r="AF2" s="13"/>
      <c r="AG2" s="13"/>
      <c r="AH2" s="13"/>
    </row>
    <row r="3" spans="1:34" ht="20.25" customHeight="1" x14ac:dyDescent="0.3">
      <c r="A3" s="50" t="s">
        <v>64</v>
      </c>
      <c r="B3" s="76">
        <v>6</v>
      </c>
      <c r="C3" s="77"/>
      <c r="D3" s="21"/>
      <c r="E3" s="21"/>
      <c r="F3" s="22"/>
      <c r="G3" s="19"/>
      <c r="H3" s="23"/>
      <c r="I3" s="23"/>
      <c r="J3" s="23"/>
      <c r="K3" s="23"/>
      <c r="L3" s="19"/>
      <c r="M3" s="20"/>
      <c r="N3" s="23"/>
      <c r="O3" s="23"/>
      <c r="P3" s="23"/>
      <c r="Q3" s="23"/>
      <c r="R3" s="23"/>
      <c r="S3" s="19"/>
      <c r="T3" s="23"/>
      <c r="U3" s="19"/>
      <c r="V3" s="23"/>
      <c r="W3" s="23"/>
      <c r="X3" s="19"/>
      <c r="Y3" s="23"/>
      <c r="Z3" s="23"/>
      <c r="AA3" s="19"/>
      <c r="AB3" s="23"/>
      <c r="AC3" s="11"/>
      <c r="AD3" s="11"/>
      <c r="AE3" s="11"/>
      <c r="AF3" s="11"/>
      <c r="AG3" s="11"/>
      <c r="AH3" s="11"/>
    </row>
    <row r="4" spans="1:34" s="6" customFormat="1" x14ac:dyDescent="0.3">
      <c r="A4" s="24"/>
      <c r="B4" s="79" t="s">
        <v>18</v>
      </c>
      <c r="C4" s="79"/>
      <c r="D4" s="80"/>
      <c r="E4" s="79"/>
      <c r="F4" s="79"/>
      <c r="G4" s="25" t="s">
        <v>22</v>
      </c>
      <c r="H4" s="81" t="s">
        <v>19</v>
      </c>
      <c r="I4" s="81"/>
      <c r="J4" s="80"/>
      <c r="K4" s="81"/>
      <c r="L4" s="81"/>
      <c r="M4" s="26" t="s">
        <v>22</v>
      </c>
      <c r="N4" s="82" t="s">
        <v>20</v>
      </c>
      <c r="O4" s="82"/>
      <c r="P4" s="82"/>
      <c r="Q4" s="82"/>
      <c r="R4" s="82"/>
      <c r="S4" s="27" t="s">
        <v>22</v>
      </c>
      <c r="T4" s="83" t="s">
        <v>21</v>
      </c>
      <c r="U4" s="80"/>
      <c r="V4" s="83"/>
      <c r="W4" s="83"/>
      <c r="X4" s="28" t="s">
        <v>22</v>
      </c>
      <c r="Y4" s="78" t="s">
        <v>23</v>
      </c>
      <c r="Z4" s="78"/>
      <c r="AA4" s="29" t="s">
        <v>22</v>
      </c>
      <c r="AB4" s="30"/>
      <c r="AC4" s="14"/>
      <c r="AD4" s="14"/>
      <c r="AE4" s="14"/>
      <c r="AF4" s="14"/>
      <c r="AG4" s="14"/>
      <c r="AH4" s="14"/>
    </row>
    <row r="5" spans="1:34" s="6" customFormat="1" x14ac:dyDescent="0.25">
      <c r="A5" s="31" t="s">
        <v>59</v>
      </c>
      <c r="B5" s="25">
        <v>3</v>
      </c>
      <c r="C5" s="25">
        <v>3</v>
      </c>
      <c r="D5" s="25">
        <v>3</v>
      </c>
      <c r="E5" s="25">
        <v>3</v>
      </c>
      <c r="F5" s="25">
        <v>3</v>
      </c>
      <c r="G5" s="25"/>
      <c r="H5" s="26">
        <v>3</v>
      </c>
      <c r="I5" s="26">
        <v>3</v>
      </c>
      <c r="J5" s="26">
        <v>3</v>
      </c>
      <c r="K5" s="26">
        <v>3</v>
      </c>
      <c r="L5" s="26">
        <v>3</v>
      </c>
      <c r="M5" s="26"/>
      <c r="N5" s="27">
        <v>6</v>
      </c>
      <c r="O5" s="27">
        <v>3</v>
      </c>
      <c r="P5" s="27">
        <v>10</v>
      </c>
      <c r="Q5" s="27">
        <v>6</v>
      </c>
      <c r="R5" s="27">
        <v>3</v>
      </c>
      <c r="S5" s="27"/>
      <c r="T5" s="32">
        <v>4</v>
      </c>
      <c r="U5" s="32">
        <v>4</v>
      </c>
      <c r="V5" s="32">
        <v>4</v>
      </c>
      <c r="W5" s="32">
        <v>4</v>
      </c>
      <c r="X5" s="32"/>
      <c r="Y5" s="29">
        <v>3</v>
      </c>
      <c r="Z5" s="29">
        <v>3</v>
      </c>
      <c r="AA5" s="29"/>
      <c r="AB5" s="30"/>
      <c r="AC5" s="14"/>
      <c r="AD5" s="14"/>
      <c r="AE5" s="14"/>
      <c r="AF5" s="14"/>
      <c r="AG5" s="14"/>
      <c r="AH5" s="14"/>
    </row>
    <row r="6" spans="1:34" s="6" customFormat="1" x14ac:dyDescent="0.25">
      <c r="A6" s="31" t="s">
        <v>63</v>
      </c>
      <c r="B6" s="33">
        <f>$B$3/B5</f>
        <v>2</v>
      </c>
      <c r="C6" s="33">
        <f>$B$3/C5</f>
        <v>2</v>
      </c>
      <c r="D6" s="33">
        <f>$B$3/D5</f>
        <v>2</v>
      </c>
      <c r="E6" s="33">
        <f>$B$3/E5</f>
        <v>2</v>
      </c>
      <c r="F6" s="33">
        <f>$B$3/F5</f>
        <v>2</v>
      </c>
      <c r="G6" s="33"/>
      <c r="H6" s="34">
        <f>$B$3/H5</f>
        <v>2</v>
      </c>
      <c r="I6" s="34">
        <f>$B$3/I5</f>
        <v>2</v>
      </c>
      <c r="J6" s="34">
        <f>$B$3/J5</f>
        <v>2</v>
      </c>
      <c r="K6" s="34">
        <f>$B$3/K5</f>
        <v>2</v>
      </c>
      <c r="L6" s="34">
        <f>$B$3/L5</f>
        <v>2</v>
      </c>
      <c r="M6" s="34"/>
      <c r="N6" s="35">
        <f>$B$3/N5</f>
        <v>1</v>
      </c>
      <c r="O6" s="35">
        <f>$B$3/O5</f>
        <v>2</v>
      </c>
      <c r="P6" s="35">
        <f>$B$3/P5</f>
        <v>0.6</v>
      </c>
      <c r="Q6" s="35">
        <f>$B$3/Q5</f>
        <v>1</v>
      </c>
      <c r="R6" s="35">
        <f>$B$3/R5</f>
        <v>2</v>
      </c>
      <c r="S6" s="35"/>
      <c r="T6" s="36">
        <f>$B$3/T5</f>
        <v>1.5</v>
      </c>
      <c r="U6" s="36">
        <f>$B$3/U5</f>
        <v>1.5</v>
      </c>
      <c r="V6" s="36">
        <f>$B$3/V5</f>
        <v>1.5</v>
      </c>
      <c r="W6" s="36">
        <f>$B$3/W5</f>
        <v>1.5</v>
      </c>
      <c r="X6" s="36"/>
      <c r="Y6" s="37">
        <f>$B$3/Y5</f>
        <v>2</v>
      </c>
      <c r="Z6" s="37">
        <f>$B$3/Z5</f>
        <v>2</v>
      </c>
      <c r="AA6" s="37"/>
      <c r="AB6" s="30"/>
      <c r="AC6" s="14"/>
      <c r="AD6" s="14"/>
      <c r="AE6" s="14"/>
      <c r="AF6" s="14"/>
      <c r="AG6" s="14"/>
      <c r="AH6" s="14"/>
    </row>
    <row r="7" spans="1:34" s="7" customFormat="1" ht="72.75" customHeight="1" x14ac:dyDescent="0.3">
      <c r="A7" s="38" t="s">
        <v>68</v>
      </c>
      <c r="B7" s="39" t="s">
        <v>0</v>
      </c>
      <c r="C7" s="39" t="s">
        <v>1</v>
      </c>
      <c r="D7" s="39" t="s">
        <v>2</v>
      </c>
      <c r="E7" s="39" t="s">
        <v>3</v>
      </c>
      <c r="F7" s="39" t="s">
        <v>4</v>
      </c>
      <c r="G7" s="40" t="s">
        <v>60</v>
      </c>
      <c r="H7" s="41" t="s">
        <v>5</v>
      </c>
      <c r="I7" s="41" t="s">
        <v>6</v>
      </c>
      <c r="J7" s="41" t="s">
        <v>7</v>
      </c>
      <c r="K7" s="41" t="s">
        <v>8</v>
      </c>
      <c r="L7" s="41" t="s">
        <v>9</v>
      </c>
      <c r="M7" s="42" t="s">
        <v>65</v>
      </c>
      <c r="N7" s="43" t="s">
        <v>10</v>
      </c>
      <c r="O7" s="43" t="s">
        <v>11</v>
      </c>
      <c r="P7" s="43" t="s">
        <v>12</v>
      </c>
      <c r="Q7" s="43" t="s">
        <v>13</v>
      </c>
      <c r="R7" s="43" t="s">
        <v>69</v>
      </c>
      <c r="S7" s="44" t="s">
        <v>61</v>
      </c>
      <c r="T7" s="45" t="s">
        <v>14</v>
      </c>
      <c r="U7" s="45" t="s">
        <v>15</v>
      </c>
      <c r="V7" s="45" t="s">
        <v>16</v>
      </c>
      <c r="W7" s="45" t="s">
        <v>17</v>
      </c>
      <c r="X7" s="46" t="s">
        <v>62</v>
      </c>
      <c r="Y7" s="47" t="s">
        <v>24</v>
      </c>
      <c r="Z7" s="47" t="s">
        <v>25</v>
      </c>
      <c r="AA7" s="48" t="s">
        <v>66</v>
      </c>
      <c r="AB7" s="38" t="s">
        <v>57</v>
      </c>
      <c r="AC7" s="15"/>
      <c r="AD7" s="15"/>
      <c r="AE7" s="15"/>
      <c r="AF7" s="15"/>
      <c r="AG7" s="15"/>
      <c r="AH7" s="15"/>
    </row>
    <row r="8" spans="1:34" s="7" customFormat="1" ht="15" customHeight="1" x14ac:dyDescent="0.3">
      <c r="A8" s="53" t="s">
        <v>50</v>
      </c>
      <c r="B8" s="62">
        <v>1</v>
      </c>
      <c r="C8" s="62">
        <v>1</v>
      </c>
      <c r="D8" s="62">
        <v>1</v>
      </c>
      <c r="E8" s="62">
        <v>0</v>
      </c>
      <c r="F8" s="62">
        <v>1</v>
      </c>
      <c r="G8" s="54">
        <f>B8*$B$6+C8*$C$6+D8*$D$6+E8*$E$6+F8*$F$6</f>
        <v>8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56">
        <f>H8*$H$6+I8*$I$6+J8*$J$6+K8*$K$6+L8*$L$6</f>
        <v>0</v>
      </c>
      <c r="N8" s="64">
        <v>0</v>
      </c>
      <c r="O8" s="64">
        <v>0</v>
      </c>
      <c r="P8" s="64">
        <v>0</v>
      </c>
      <c r="Q8" s="64">
        <v>0</v>
      </c>
      <c r="R8" s="64">
        <v>0</v>
      </c>
      <c r="S8" s="55">
        <f t="shared" ref="S8:S13" si="0">N8*$N$6+O8*$O$6+P8*$P$6+Q8*$Q$6+R8*$R$6</f>
        <v>0</v>
      </c>
      <c r="T8" s="65">
        <v>0</v>
      </c>
      <c r="U8" s="65">
        <v>0</v>
      </c>
      <c r="V8" s="65">
        <v>0</v>
      </c>
      <c r="W8" s="65">
        <v>0</v>
      </c>
      <c r="X8" s="66">
        <f t="shared" ref="X8:X34" si="1">T8*$T$6+U8*$U$6+V8*$V$6+W8*$W$6</f>
        <v>0</v>
      </c>
      <c r="Y8" s="67">
        <v>0</v>
      </c>
      <c r="Z8" s="67">
        <v>0</v>
      </c>
      <c r="AA8" s="68">
        <f>Y8*$Y$6+Z8*$Z$6</f>
        <v>0</v>
      </c>
      <c r="AB8" s="57">
        <f>G8+M8+S8+X8+AA8</f>
        <v>8</v>
      </c>
      <c r="AC8" s="15"/>
      <c r="AD8" s="15"/>
      <c r="AE8" s="15"/>
      <c r="AF8" s="15"/>
      <c r="AG8" s="15"/>
      <c r="AH8" s="15"/>
    </row>
    <row r="9" spans="1:34" s="8" customFormat="1" ht="15" customHeight="1" x14ac:dyDescent="0.3">
      <c r="A9" s="53" t="s">
        <v>36</v>
      </c>
      <c r="B9" s="62">
        <v>1</v>
      </c>
      <c r="C9" s="62">
        <v>1</v>
      </c>
      <c r="D9" s="62">
        <v>1</v>
      </c>
      <c r="E9" s="62">
        <v>0</v>
      </c>
      <c r="F9" s="62">
        <v>1</v>
      </c>
      <c r="G9" s="54">
        <f>(B9*$B$6+C9*$C$6+D9*$D$6+E9*$E$6+F9*$F$6)/4</f>
        <v>2</v>
      </c>
      <c r="H9" s="63">
        <v>0</v>
      </c>
      <c r="I9" s="63">
        <v>0</v>
      </c>
      <c r="J9" s="63">
        <v>1</v>
      </c>
      <c r="K9" s="63">
        <v>0</v>
      </c>
      <c r="L9" s="63">
        <v>1</v>
      </c>
      <c r="M9" s="56">
        <f>(H9*$H$6+I9*$I$6+J9*$J$6+K9*$K$6+L9*$L$6)/2</f>
        <v>2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55">
        <f t="shared" si="0"/>
        <v>0</v>
      </c>
      <c r="T9" s="65">
        <v>0</v>
      </c>
      <c r="U9" s="65">
        <v>0</v>
      </c>
      <c r="V9" s="65">
        <v>0</v>
      </c>
      <c r="W9" s="65">
        <v>0</v>
      </c>
      <c r="X9" s="66">
        <f t="shared" si="1"/>
        <v>0</v>
      </c>
      <c r="Y9" s="67">
        <v>0</v>
      </c>
      <c r="Z9" s="67">
        <v>0</v>
      </c>
      <c r="AA9" s="68">
        <f t="shared" ref="AA9:AA40" si="2">Y9*$Y$6+Z9*$Z$6</f>
        <v>0</v>
      </c>
      <c r="AB9" s="57">
        <f t="shared" ref="AB9:AB40" si="3">G9+M9+S9+X9+AA9</f>
        <v>4</v>
      </c>
      <c r="AC9" s="16"/>
      <c r="AD9" s="16"/>
      <c r="AE9" s="16"/>
      <c r="AF9" s="16"/>
      <c r="AG9" s="16"/>
      <c r="AH9" s="16"/>
    </row>
    <row r="10" spans="1:34" s="8" customFormat="1" ht="21" customHeight="1" x14ac:dyDescent="0.3">
      <c r="A10" s="53" t="s">
        <v>38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54">
        <f t="shared" ref="G10:G21" si="4">B10*$B$6+C10*$C$6+D10*$D$6+E10*$E$6+F10*$F$6</f>
        <v>0</v>
      </c>
      <c r="H10" s="63">
        <v>0</v>
      </c>
      <c r="I10" s="63">
        <v>5</v>
      </c>
      <c r="J10" s="63">
        <v>0</v>
      </c>
      <c r="K10" s="63">
        <v>0</v>
      </c>
      <c r="L10" s="63">
        <v>0</v>
      </c>
      <c r="M10" s="56">
        <f t="shared" ref="M10:M36" si="5">H10*$H$6+I10*$I$6+J10*$J$6+K10*$K$6+L10*$L$6</f>
        <v>10</v>
      </c>
      <c r="N10" s="64">
        <v>4</v>
      </c>
      <c r="O10" s="64">
        <v>0</v>
      </c>
      <c r="P10" s="64">
        <v>0</v>
      </c>
      <c r="Q10" s="64">
        <v>5</v>
      </c>
      <c r="R10" s="64">
        <v>0</v>
      </c>
      <c r="S10" s="55">
        <f t="shared" si="0"/>
        <v>9</v>
      </c>
      <c r="T10" s="65">
        <v>5</v>
      </c>
      <c r="U10" s="65">
        <v>0</v>
      </c>
      <c r="V10" s="65">
        <v>0</v>
      </c>
      <c r="W10" s="65">
        <v>0</v>
      </c>
      <c r="X10" s="66">
        <f t="shared" si="1"/>
        <v>7.5</v>
      </c>
      <c r="Y10" s="67">
        <v>0</v>
      </c>
      <c r="Z10" s="67">
        <v>0</v>
      </c>
      <c r="AA10" s="68">
        <f t="shared" si="2"/>
        <v>0</v>
      </c>
      <c r="AB10" s="57">
        <f t="shared" si="3"/>
        <v>26.5</v>
      </c>
      <c r="AC10" s="16"/>
      <c r="AD10" s="16"/>
      <c r="AE10" s="16"/>
      <c r="AF10" s="16"/>
      <c r="AG10" s="16"/>
      <c r="AH10" s="16"/>
    </row>
    <row r="11" spans="1:34" s="7" customFormat="1" ht="15" customHeight="1" x14ac:dyDescent="0.3">
      <c r="A11" s="53" t="s">
        <v>27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54">
        <f t="shared" si="4"/>
        <v>0</v>
      </c>
      <c r="H11" s="63">
        <v>0</v>
      </c>
      <c r="I11" s="63">
        <v>1</v>
      </c>
      <c r="J11" s="63">
        <v>0</v>
      </c>
      <c r="K11" s="63">
        <v>0</v>
      </c>
      <c r="L11" s="63">
        <v>0</v>
      </c>
      <c r="M11" s="56">
        <f t="shared" si="5"/>
        <v>2</v>
      </c>
      <c r="N11" s="64">
        <v>0</v>
      </c>
      <c r="O11" s="64">
        <v>0</v>
      </c>
      <c r="P11" s="64">
        <v>0</v>
      </c>
      <c r="Q11" s="64">
        <v>0</v>
      </c>
      <c r="R11" s="64">
        <v>0</v>
      </c>
      <c r="S11" s="55">
        <f t="shared" si="0"/>
        <v>0</v>
      </c>
      <c r="T11" s="65">
        <v>0</v>
      </c>
      <c r="U11" s="65">
        <v>0</v>
      </c>
      <c r="V11" s="65">
        <v>0</v>
      </c>
      <c r="W11" s="65">
        <v>0</v>
      </c>
      <c r="X11" s="66">
        <f t="shared" si="1"/>
        <v>0</v>
      </c>
      <c r="Y11" s="67">
        <v>0</v>
      </c>
      <c r="Z11" s="67">
        <v>0</v>
      </c>
      <c r="AA11" s="68">
        <f t="shared" si="2"/>
        <v>0</v>
      </c>
      <c r="AB11" s="57">
        <f t="shared" si="3"/>
        <v>2</v>
      </c>
      <c r="AC11" s="15"/>
      <c r="AD11" s="15"/>
      <c r="AE11" s="15"/>
      <c r="AF11" s="15"/>
      <c r="AG11" s="15"/>
      <c r="AH11" s="15"/>
    </row>
    <row r="12" spans="1:34" s="7" customFormat="1" ht="15" customHeight="1" x14ac:dyDescent="0.3">
      <c r="A12" s="53" t="s">
        <v>73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54">
        <f t="shared" si="4"/>
        <v>0</v>
      </c>
      <c r="H12" s="63">
        <v>0</v>
      </c>
      <c r="I12" s="63">
        <v>5</v>
      </c>
      <c r="J12" s="63">
        <v>0</v>
      </c>
      <c r="K12" s="63">
        <v>0</v>
      </c>
      <c r="L12" s="63">
        <v>0</v>
      </c>
      <c r="M12" s="56">
        <f t="shared" si="5"/>
        <v>10</v>
      </c>
      <c r="N12" s="64">
        <v>0</v>
      </c>
      <c r="O12" s="64">
        <v>0</v>
      </c>
      <c r="P12" s="64">
        <v>0</v>
      </c>
      <c r="Q12" s="64">
        <v>0</v>
      </c>
      <c r="R12" s="64">
        <v>0</v>
      </c>
      <c r="S12" s="55">
        <f t="shared" si="0"/>
        <v>0</v>
      </c>
      <c r="T12" s="65">
        <v>0</v>
      </c>
      <c r="U12" s="65">
        <v>0</v>
      </c>
      <c r="V12" s="65">
        <v>0</v>
      </c>
      <c r="W12" s="65">
        <v>0</v>
      </c>
      <c r="X12" s="66">
        <f t="shared" si="1"/>
        <v>0</v>
      </c>
      <c r="Y12" s="67">
        <v>0</v>
      </c>
      <c r="Z12" s="67">
        <v>0</v>
      </c>
      <c r="AA12" s="68">
        <f t="shared" si="2"/>
        <v>0</v>
      </c>
      <c r="AB12" s="57">
        <f t="shared" si="3"/>
        <v>10</v>
      </c>
      <c r="AC12" s="15"/>
      <c r="AD12" s="15"/>
      <c r="AE12" s="15"/>
      <c r="AF12" s="15"/>
      <c r="AG12" s="15"/>
      <c r="AH12" s="15"/>
    </row>
    <row r="13" spans="1:34" s="8" customFormat="1" ht="15" customHeight="1" x14ac:dyDescent="0.3">
      <c r="A13" s="58" t="s">
        <v>53</v>
      </c>
      <c r="B13" s="69">
        <v>4</v>
      </c>
      <c r="C13" s="69">
        <v>5</v>
      </c>
      <c r="D13" s="69">
        <v>0</v>
      </c>
      <c r="E13" s="69">
        <v>0</v>
      </c>
      <c r="F13" s="69">
        <v>5</v>
      </c>
      <c r="G13" s="54">
        <f t="shared" si="4"/>
        <v>28</v>
      </c>
      <c r="H13" s="70">
        <v>0</v>
      </c>
      <c r="I13" s="70">
        <v>0</v>
      </c>
      <c r="J13" s="70">
        <v>0</v>
      </c>
      <c r="K13" s="70">
        <v>0</v>
      </c>
      <c r="L13" s="70">
        <v>4</v>
      </c>
      <c r="M13" s="56">
        <f t="shared" si="5"/>
        <v>8</v>
      </c>
      <c r="N13" s="71">
        <v>0</v>
      </c>
      <c r="O13" s="71">
        <v>0</v>
      </c>
      <c r="P13" s="71">
        <v>0</v>
      </c>
      <c r="Q13" s="71">
        <v>0</v>
      </c>
      <c r="R13" s="71">
        <v>0</v>
      </c>
      <c r="S13" s="55">
        <f t="shared" si="0"/>
        <v>0</v>
      </c>
      <c r="T13" s="65">
        <v>0</v>
      </c>
      <c r="U13" s="65">
        <v>0</v>
      </c>
      <c r="V13" s="65">
        <v>0</v>
      </c>
      <c r="W13" s="65">
        <v>0</v>
      </c>
      <c r="X13" s="66">
        <f t="shared" si="1"/>
        <v>0</v>
      </c>
      <c r="Y13" s="67">
        <v>0</v>
      </c>
      <c r="Z13" s="67">
        <v>0</v>
      </c>
      <c r="AA13" s="68">
        <f t="shared" si="2"/>
        <v>0</v>
      </c>
      <c r="AB13" s="57">
        <f t="shared" si="3"/>
        <v>36</v>
      </c>
      <c r="AC13" s="16"/>
      <c r="AD13" s="16"/>
      <c r="AE13" s="16"/>
      <c r="AF13" s="16"/>
      <c r="AG13" s="16"/>
      <c r="AH13" s="16"/>
    </row>
    <row r="14" spans="1:34" s="7" customFormat="1" ht="15" customHeight="1" x14ac:dyDescent="0.3">
      <c r="A14" s="53" t="s">
        <v>41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54">
        <f t="shared" si="4"/>
        <v>0</v>
      </c>
      <c r="H14" s="63">
        <v>0</v>
      </c>
      <c r="I14" s="63">
        <v>0</v>
      </c>
      <c r="J14" s="63">
        <v>0</v>
      </c>
      <c r="K14" s="63">
        <v>0</v>
      </c>
      <c r="L14" s="63">
        <v>0</v>
      </c>
      <c r="M14" s="56">
        <f t="shared" si="5"/>
        <v>0</v>
      </c>
      <c r="N14" s="64">
        <v>4</v>
      </c>
      <c r="O14" s="64">
        <v>3</v>
      </c>
      <c r="P14" s="64">
        <v>3</v>
      </c>
      <c r="Q14" s="64">
        <v>2</v>
      </c>
      <c r="R14" s="64">
        <v>0</v>
      </c>
      <c r="S14" s="55">
        <f>N6*N14</f>
        <v>4</v>
      </c>
      <c r="T14" s="65">
        <v>0</v>
      </c>
      <c r="U14" s="65">
        <v>0</v>
      </c>
      <c r="V14" s="65">
        <v>0</v>
      </c>
      <c r="W14" s="65">
        <v>0</v>
      </c>
      <c r="X14" s="66">
        <f t="shared" si="1"/>
        <v>0</v>
      </c>
      <c r="Y14" s="67">
        <v>0</v>
      </c>
      <c r="Z14" s="67">
        <v>0</v>
      </c>
      <c r="AA14" s="68">
        <f t="shared" si="2"/>
        <v>0</v>
      </c>
      <c r="AB14" s="57">
        <f t="shared" si="3"/>
        <v>4</v>
      </c>
      <c r="AC14" s="15"/>
      <c r="AD14" s="15"/>
      <c r="AE14" s="15"/>
      <c r="AF14" s="15"/>
      <c r="AG14" s="15"/>
      <c r="AH14" s="15"/>
    </row>
    <row r="15" spans="1:34" s="7" customFormat="1" ht="15" customHeight="1" x14ac:dyDescent="0.3">
      <c r="A15" s="53" t="s">
        <v>48</v>
      </c>
      <c r="B15" s="62">
        <v>2</v>
      </c>
      <c r="C15" s="62">
        <v>4</v>
      </c>
      <c r="D15" s="62">
        <v>4</v>
      </c>
      <c r="E15" s="62">
        <v>0</v>
      </c>
      <c r="F15" s="62">
        <v>4</v>
      </c>
      <c r="G15" s="54">
        <f t="shared" si="4"/>
        <v>28</v>
      </c>
      <c r="H15" s="63">
        <v>0</v>
      </c>
      <c r="I15" s="63">
        <v>0</v>
      </c>
      <c r="J15" s="63">
        <v>0</v>
      </c>
      <c r="K15" s="63">
        <v>0</v>
      </c>
      <c r="L15" s="63">
        <v>4</v>
      </c>
      <c r="M15" s="56">
        <f t="shared" si="5"/>
        <v>8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55">
        <f t="shared" ref="S15:S22" si="6">N15*$N$6+O15*$O$6+P15*$P$6+Q15*$Q$6+R15*$R$6</f>
        <v>0</v>
      </c>
      <c r="T15" s="65">
        <v>0</v>
      </c>
      <c r="U15" s="65">
        <v>0</v>
      </c>
      <c r="V15" s="65">
        <v>0</v>
      </c>
      <c r="W15" s="65">
        <v>0</v>
      </c>
      <c r="X15" s="66">
        <f t="shared" si="1"/>
        <v>0</v>
      </c>
      <c r="Y15" s="67">
        <v>0</v>
      </c>
      <c r="Z15" s="67">
        <v>0</v>
      </c>
      <c r="AA15" s="68">
        <f t="shared" si="2"/>
        <v>0</v>
      </c>
      <c r="AB15" s="57">
        <f t="shared" si="3"/>
        <v>36</v>
      </c>
      <c r="AC15" s="15"/>
      <c r="AD15" s="15"/>
      <c r="AE15" s="15"/>
      <c r="AF15" s="15"/>
      <c r="AG15" s="15"/>
      <c r="AH15" s="15"/>
    </row>
    <row r="16" spans="1:34" s="8" customFormat="1" ht="18.75" customHeight="1" x14ac:dyDescent="0.3">
      <c r="A16" s="53" t="s">
        <v>47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54">
        <f t="shared" si="4"/>
        <v>0</v>
      </c>
      <c r="H16" s="63">
        <v>0</v>
      </c>
      <c r="I16" s="63">
        <v>0</v>
      </c>
      <c r="J16" s="63">
        <v>0</v>
      </c>
      <c r="K16" s="63">
        <v>0</v>
      </c>
      <c r="L16" s="63">
        <v>0</v>
      </c>
      <c r="M16" s="56">
        <f t="shared" si="5"/>
        <v>0</v>
      </c>
      <c r="N16" s="64">
        <v>0</v>
      </c>
      <c r="O16" s="64">
        <v>0</v>
      </c>
      <c r="P16" s="64">
        <v>0</v>
      </c>
      <c r="Q16" s="64">
        <v>0</v>
      </c>
      <c r="R16" s="64">
        <v>1</v>
      </c>
      <c r="S16" s="55">
        <f t="shared" si="6"/>
        <v>2</v>
      </c>
      <c r="T16" s="65">
        <v>0</v>
      </c>
      <c r="U16" s="65">
        <v>0</v>
      </c>
      <c r="V16" s="65">
        <v>0</v>
      </c>
      <c r="W16" s="65">
        <v>0</v>
      </c>
      <c r="X16" s="66">
        <f t="shared" si="1"/>
        <v>0</v>
      </c>
      <c r="Y16" s="67">
        <v>0</v>
      </c>
      <c r="Z16" s="67">
        <v>0</v>
      </c>
      <c r="AA16" s="68">
        <f t="shared" si="2"/>
        <v>0</v>
      </c>
      <c r="AB16" s="57">
        <f t="shared" si="3"/>
        <v>2</v>
      </c>
      <c r="AC16" s="16"/>
      <c r="AD16" s="16"/>
      <c r="AE16" s="16"/>
      <c r="AF16" s="16"/>
      <c r="AG16" s="16"/>
      <c r="AH16" s="16"/>
    </row>
    <row r="17" spans="1:34" s="7" customFormat="1" ht="15" customHeight="1" x14ac:dyDescent="0.3">
      <c r="A17" s="53" t="s">
        <v>42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54">
        <f t="shared" si="4"/>
        <v>0</v>
      </c>
      <c r="H17" s="63">
        <v>0</v>
      </c>
      <c r="I17" s="63">
        <v>0</v>
      </c>
      <c r="J17" s="63">
        <v>0</v>
      </c>
      <c r="K17" s="63">
        <v>0</v>
      </c>
      <c r="L17" s="63">
        <v>0</v>
      </c>
      <c r="M17" s="56">
        <f t="shared" si="5"/>
        <v>0</v>
      </c>
      <c r="N17" s="64">
        <v>1</v>
      </c>
      <c r="O17" s="64">
        <v>0</v>
      </c>
      <c r="P17" s="64">
        <v>0</v>
      </c>
      <c r="Q17" s="64">
        <v>0</v>
      </c>
      <c r="R17" s="64">
        <v>0</v>
      </c>
      <c r="S17" s="55">
        <f t="shared" si="6"/>
        <v>1</v>
      </c>
      <c r="T17" s="65">
        <v>0</v>
      </c>
      <c r="U17" s="65">
        <v>0</v>
      </c>
      <c r="V17" s="65">
        <v>0</v>
      </c>
      <c r="W17" s="65">
        <v>0</v>
      </c>
      <c r="X17" s="66">
        <f t="shared" si="1"/>
        <v>0</v>
      </c>
      <c r="Y17" s="67">
        <v>0</v>
      </c>
      <c r="Z17" s="67">
        <v>0</v>
      </c>
      <c r="AA17" s="68">
        <f t="shared" si="2"/>
        <v>0</v>
      </c>
      <c r="AB17" s="57">
        <f t="shared" si="3"/>
        <v>1</v>
      </c>
      <c r="AC17" s="15"/>
      <c r="AD17" s="15"/>
      <c r="AE17" s="15"/>
      <c r="AF17" s="15"/>
      <c r="AG17" s="15"/>
      <c r="AH17" s="15"/>
    </row>
    <row r="18" spans="1:34" s="7" customFormat="1" ht="15" customHeight="1" x14ac:dyDescent="0.3">
      <c r="A18" s="53" t="s">
        <v>56</v>
      </c>
      <c r="B18" s="62">
        <v>0</v>
      </c>
      <c r="C18" s="62">
        <v>0</v>
      </c>
      <c r="D18" s="62">
        <v>0</v>
      </c>
      <c r="E18" s="62">
        <v>0</v>
      </c>
      <c r="F18" s="62">
        <v>0</v>
      </c>
      <c r="G18" s="54">
        <f t="shared" si="4"/>
        <v>0</v>
      </c>
      <c r="H18" s="63">
        <v>0</v>
      </c>
      <c r="I18" s="63">
        <v>0</v>
      </c>
      <c r="J18" s="63">
        <v>0</v>
      </c>
      <c r="K18" s="63">
        <v>0</v>
      </c>
      <c r="L18" s="63">
        <v>0</v>
      </c>
      <c r="M18" s="56">
        <f t="shared" si="5"/>
        <v>0</v>
      </c>
      <c r="N18" s="64">
        <v>0</v>
      </c>
      <c r="O18" s="64">
        <v>0</v>
      </c>
      <c r="P18" s="64">
        <v>0</v>
      </c>
      <c r="Q18" s="64">
        <v>0</v>
      </c>
      <c r="R18" s="64">
        <v>0</v>
      </c>
      <c r="S18" s="55">
        <f t="shared" si="6"/>
        <v>0</v>
      </c>
      <c r="T18" s="65">
        <v>0</v>
      </c>
      <c r="U18" s="65">
        <v>4</v>
      </c>
      <c r="V18" s="65">
        <v>4</v>
      </c>
      <c r="W18" s="65">
        <v>4</v>
      </c>
      <c r="X18" s="66">
        <f t="shared" si="1"/>
        <v>18</v>
      </c>
      <c r="Y18" s="67">
        <v>0</v>
      </c>
      <c r="Z18" s="67">
        <v>0</v>
      </c>
      <c r="AA18" s="68">
        <f t="shared" si="2"/>
        <v>0</v>
      </c>
      <c r="AB18" s="57">
        <f t="shared" si="3"/>
        <v>18</v>
      </c>
      <c r="AC18" s="15"/>
      <c r="AD18" s="15"/>
      <c r="AE18" s="15"/>
      <c r="AF18" s="15"/>
      <c r="AG18" s="15"/>
      <c r="AH18" s="15"/>
    </row>
    <row r="19" spans="1:34" s="7" customFormat="1" ht="15" customHeight="1" x14ac:dyDescent="0.3">
      <c r="A19" s="53" t="s">
        <v>67</v>
      </c>
      <c r="B19" s="62">
        <v>3</v>
      </c>
      <c r="C19" s="62">
        <v>2</v>
      </c>
      <c r="D19" s="62">
        <v>1</v>
      </c>
      <c r="E19" s="62">
        <v>0</v>
      </c>
      <c r="F19" s="62">
        <v>0</v>
      </c>
      <c r="G19" s="54">
        <f t="shared" si="4"/>
        <v>12</v>
      </c>
      <c r="H19" s="63">
        <v>0</v>
      </c>
      <c r="I19" s="63">
        <v>0</v>
      </c>
      <c r="J19" s="63">
        <v>1</v>
      </c>
      <c r="K19" s="63">
        <v>0</v>
      </c>
      <c r="L19" s="63">
        <v>0</v>
      </c>
      <c r="M19" s="56">
        <f t="shared" si="5"/>
        <v>2</v>
      </c>
      <c r="N19" s="64">
        <v>0</v>
      </c>
      <c r="O19" s="64">
        <v>0</v>
      </c>
      <c r="P19" s="64">
        <v>0</v>
      </c>
      <c r="Q19" s="64">
        <v>0</v>
      </c>
      <c r="R19" s="64">
        <v>0</v>
      </c>
      <c r="S19" s="55">
        <f t="shared" si="6"/>
        <v>0</v>
      </c>
      <c r="T19" s="65">
        <v>0</v>
      </c>
      <c r="U19" s="65">
        <v>0</v>
      </c>
      <c r="V19" s="65">
        <v>0</v>
      </c>
      <c r="W19" s="65">
        <v>0</v>
      </c>
      <c r="X19" s="66">
        <f t="shared" si="1"/>
        <v>0</v>
      </c>
      <c r="Y19" s="67">
        <v>0</v>
      </c>
      <c r="Z19" s="67">
        <v>0</v>
      </c>
      <c r="AA19" s="68">
        <f t="shared" si="2"/>
        <v>0</v>
      </c>
      <c r="AB19" s="57">
        <f t="shared" si="3"/>
        <v>14</v>
      </c>
      <c r="AC19" s="15"/>
      <c r="AD19" s="15"/>
      <c r="AE19" s="15"/>
      <c r="AF19" s="15"/>
      <c r="AG19" s="15"/>
      <c r="AH19" s="15"/>
    </row>
    <row r="20" spans="1:34" s="7" customFormat="1" ht="15" customHeight="1" x14ac:dyDescent="0.3">
      <c r="A20" s="53" t="s">
        <v>37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54">
        <f t="shared" si="4"/>
        <v>0</v>
      </c>
      <c r="H20" s="63">
        <v>2</v>
      </c>
      <c r="I20" s="63">
        <v>0</v>
      </c>
      <c r="J20" s="63">
        <v>0</v>
      </c>
      <c r="K20" s="63">
        <v>0</v>
      </c>
      <c r="L20" s="63">
        <v>0</v>
      </c>
      <c r="M20" s="56">
        <f t="shared" si="5"/>
        <v>4</v>
      </c>
      <c r="N20" s="64">
        <v>0</v>
      </c>
      <c r="O20" s="64">
        <v>0</v>
      </c>
      <c r="P20" s="64">
        <v>0</v>
      </c>
      <c r="Q20" s="64">
        <v>0</v>
      </c>
      <c r="R20" s="64">
        <v>0</v>
      </c>
      <c r="S20" s="55">
        <f t="shared" si="6"/>
        <v>0</v>
      </c>
      <c r="T20" s="65">
        <v>0</v>
      </c>
      <c r="U20" s="65">
        <v>0</v>
      </c>
      <c r="V20" s="65">
        <v>0</v>
      </c>
      <c r="W20" s="65">
        <v>0</v>
      </c>
      <c r="X20" s="66">
        <f t="shared" si="1"/>
        <v>0</v>
      </c>
      <c r="Y20" s="67">
        <v>0</v>
      </c>
      <c r="Z20" s="67">
        <v>0</v>
      </c>
      <c r="AA20" s="68">
        <f t="shared" si="2"/>
        <v>0</v>
      </c>
      <c r="AB20" s="57">
        <f t="shared" si="3"/>
        <v>4</v>
      </c>
      <c r="AC20" s="15"/>
      <c r="AD20" s="15"/>
      <c r="AE20" s="15"/>
      <c r="AF20" s="15"/>
      <c r="AG20" s="15"/>
      <c r="AH20" s="15"/>
    </row>
    <row r="21" spans="1:34" s="7" customFormat="1" ht="15" customHeight="1" x14ac:dyDescent="0.3">
      <c r="A21" s="53" t="s">
        <v>44</v>
      </c>
      <c r="B21" s="62">
        <v>0</v>
      </c>
      <c r="C21" s="62">
        <v>0</v>
      </c>
      <c r="D21" s="62">
        <v>0</v>
      </c>
      <c r="E21" s="62">
        <v>0</v>
      </c>
      <c r="F21" s="62">
        <v>0</v>
      </c>
      <c r="G21" s="54">
        <f t="shared" si="4"/>
        <v>0</v>
      </c>
      <c r="H21" s="63">
        <v>0</v>
      </c>
      <c r="I21" s="63">
        <v>0</v>
      </c>
      <c r="J21" s="63">
        <v>0</v>
      </c>
      <c r="K21" s="63">
        <v>0</v>
      </c>
      <c r="L21" s="63">
        <v>0</v>
      </c>
      <c r="M21" s="56">
        <f t="shared" si="5"/>
        <v>0</v>
      </c>
      <c r="N21" s="64">
        <v>0</v>
      </c>
      <c r="O21" s="64">
        <v>0</v>
      </c>
      <c r="P21" s="64">
        <v>0</v>
      </c>
      <c r="Q21" s="64">
        <v>1</v>
      </c>
      <c r="R21" s="64">
        <v>0</v>
      </c>
      <c r="S21" s="55">
        <f t="shared" si="6"/>
        <v>1</v>
      </c>
      <c r="T21" s="65">
        <v>0</v>
      </c>
      <c r="U21" s="65">
        <v>0</v>
      </c>
      <c r="V21" s="65">
        <v>0</v>
      </c>
      <c r="W21" s="65">
        <v>0</v>
      </c>
      <c r="X21" s="66">
        <f t="shared" si="1"/>
        <v>0</v>
      </c>
      <c r="Y21" s="67">
        <v>0</v>
      </c>
      <c r="Z21" s="67">
        <v>0</v>
      </c>
      <c r="AA21" s="68">
        <f t="shared" si="2"/>
        <v>0</v>
      </c>
      <c r="AB21" s="57">
        <f t="shared" si="3"/>
        <v>1</v>
      </c>
      <c r="AC21" s="15"/>
      <c r="AD21" s="15"/>
      <c r="AE21" s="15"/>
      <c r="AF21" s="15"/>
      <c r="AG21" s="15"/>
      <c r="AH21" s="15"/>
    </row>
    <row r="22" spans="1:34" s="7" customFormat="1" ht="19.5" customHeight="1" x14ac:dyDescent="0.3">
      <c r="A22" s="53" t="s">
        <v>52</v>
      </c>
      <c r="B22" s="62">
        <v>0</v>
      </c>
      <c r="C22" s="62">
        <v>0</v>
      </c>
      <c r="D22" s="62">
        <v>0.5</v>
      </c>
      <c r="E22" s="62">
        <v>0</v>
      </c>
      <c r="F22" s="62">
        <v>0.5</v>
      </c>
      <c r="G22" s="54">
        <f>(B22*$B$6+C22*$C$6+D22*$D$6+E22*$E$6+F22*$F$6)/2</f>
        <v>1</v>
      </c>
      <c r="H22" s="63">
        <v>0</v>
      </c>
      <c r="I22" s="63">
        <v>0</v>
      </c>
      <c r="J22" s="63">
        <v>0</v>
      </c>
      <c r="K22" s="63">
        <v>0</v>
      </c>
      <c r="L22" s="63">
        <v>1</v>
      </c>
      <c r="M22" s="56">
        <f t="shared" si="5"/>
        <v>2</v>
      </c>
      <c r="N22" s="64">
        <v>0</v>
      </c>
      <c r="O22" s="64">
        <v>0</v>
      </c>
      <c r="P22" s="64">
        <v>0</v>
      </c>
      <c r="Q22" s="64">
        <v>0</v>
      </c>
      <c r="R22" s="64">
        <v>0</v>
      </c>
      <c r="S22" s="55">
        <f t="shared" si="6"/>
        <v>0</v>
      </c>
      <c r="T22" s="65">
        <v>0</v>
      </c>
      <c r="U22" s="65">
        <v>0</v>
      </c>
      <c r="V22" s="65">
        <v>0</v>
      </c>
      <c r="W22" s="65">
        <v>0</v>
      </c>
      <c r="X22" s="66">
        <f t="shared" si="1"/>
        <v>0</v>
      </c>
      <c r="Y22" s="67">
        <v>0</v>
      </c>
      <c r="Z22" s="67">
        <v>0</v>
      </c>
      <c r="AA22" s="68">
        <f t="shared" si="2"/>
        <v>0</v>
      </c>
      <c r="AB22" s="57">
        <f t="shared" si="3"/>
        <v>3</v>
      </c>
      <c r="AC22" s="15"/>
      <c r="AD22" s="15"/>
      <c r="AE22" s="15"/>
      <c r="AF22" s="15"/>
      <c r="AG22" s="15"/>
      <c r="AH22" s="15"/>
    </row>
    <row r="23" spans="1:34" s="7" customFormat="1" ht="15" customHeight="1" x14ac:dyDescent="0.3">
      <c r="A23" s="53" t="s">
        <v>43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54">
        <f>B23*$B$6+C23*$C$6+D23*$D$6+E23*$E$6+F23*$F$6</f>
        <v>0</v>
      </c>
      <c r="H23" s="63">
        <v>0</v>
      </c>
      <c r="I23" s="63">
        <v>0</v>
      </c>
      <c r="J23" s="63">
        <v>0</v>
      </c>
      <c r="K23" s="63">
        <v>0</v>
      </c>
      <c r="L23" s="63">
        <v>0</v>
      </c>
      <c r="M23" s="56">
        <f t="shared" si="5"/>
        <v>0</v>
      </c>
      <c r="N23" s="64">
        <v>1</v>
      </c>
      <c r="O23" s="64">
        <v>0</v>
      </c>
      <c r="P23" s="64">
        <v>0</v>
      </c>
      <c r="Q23" s="64">
        <v>0</v>
      </c>
      <c r="R23" s="64">
        <v>0</v>
      </c>
      <c r="S23" s="55">
        <v>1</v>
      </c>
      <c r="T23" s="65">
        <v>0</v>
      </c>
      <c r="U23" s="65">
        <v>0</v>
      </c>
      <c r="V23" s="65">
        <v>0</v>
      </c>
      <c r="W23" s="65">
        <v>0</v>
      </c>
      <c r="X23" s="66">
        <f t="shared" si="1"/>
        <v>0</v>
      </c>
      <c r="Y23" s="67">
        <v>0</v>
      </c>
      <c r="Z23" s="67">
        <v>0</v>
      </c>
      <c r="AA23" s="68">
        <f t="shared" si="2"/>
        <v>0</v>
      </c>
      <c r="AB23" s="57">
        <f t="shared" si="3"/>
        <v>1</v>
      </c>
      <c r="AC23" s="15"/>
      <c r="AD23" s="15"/>
      <c r="AE23" s="15"/>
      <c r="AF23" s="15"/>
      <c r="AG23" s="15"/>
      <c r="AH23" s="15"/>
    </row>
    <row r="24" spans="1:34" s="7" customFormat="1" ht="15" customHeight="1" x14ac:dyDescent="0.3">
      <c r="A24" s="53" t="s">
        <v>40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54">
        <f>B24*$B$6+C24*$C$6+D24*$D$6+E24*$E$6+F24*$F$6</f>
        <v>0</v>
      </c>
      <c r="H24" s="63">
        <v>0</v>
      </c>
      <c r="I24" s="63">
        <v>0</v>
      </c>
      <c r="J24" s="63">
        <v>0</v>
      </c>
      <c r="K24" s="63">
        <v>0</v>
      </c>
      <c r="L24" s="63">
        <v>5</v>
      </c>
      <c r="M24" s="56">
        <f t="shared" si="5"/>
        <v>10</v>
      </c>
      <c r="N24" s="64">
        <v>0</v>
      </c>
      <c r="O24" s="64">
        <v>0</v>
      </c>
      <c r="P24" s="64">
        <v>0</v>
      </c>
      <c r="Q24" s="64">
        <v>0</v>
      </c>
      <c r="R24" s="64">
        <v>0</v>
      </c>
      <c r="S24" s="55">
        <f t="shared" ref="S24:S40" si="7">N24*$N$6+O24*$O$6+P24*$P$6+Q24*$Q$6+R24*$R$6</f>
        <v>0</v>
      </c>
      <c r="T24" s="65">
        <v>0</v>
      </c>
      <c r="U24" s="65">
        <v>0</v>
      </c>
      <c r="V24" s="65">
        <v>0</v>
      </c>
      <c r="W24" s="65">
        <v>0</v>
      </c>
      <c r="X24" s="66">
        <f t="shared" si="1"/>
        <v>0</v>
      </c>
      <c r="Y24" s="67">
        <v>0</v>
      </c>
      <c r="Z24" s="67">
        <v>0</v>
      </c>
      <c r="AA24" s="68">
        <f t="shared" si="2"/>
        <v>0</v>
      </c>
      <c r="AB24" s="57">
        <f t="shared" si="3"/>
        <v>10</v>
      </c>
      <c r="AC24" s="15"/>
      <c r="AD24" s="15"/>
      <c r="AE24" s="15"/>
      <c r="AF24" s="15"/>
      <c r="AG24" s="15"/>
      <c r="AH24" s="15"/>
    </row>
    <row r="25" spans="1:34" s="7" customFormat="1" ht="15" customHeight="1" x14ac:dyDescent="0.3">
      <c r="A25" s="53" t="s">
        <v>28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54">
        <f>B25*$B$6+C25*$C$6+D25*$D$6+E25*$E$6+F25*$F$6</f>
        <v>0</v>
      </c>
      <c r="H25" s="63">
        <v>1</v>
      </c>
      <c r="I25" s="63">
        <v>0</v>
      </c>
      <c r="J25" s="63">
        <v>0</v>
      </c>
      <c r="K25" s="63">
        <v>0</v>
      </c>
      <c r="L25" s="63">
        <v>0</v>
      </c>
      <c r="M25" s="56">
        <f t="shared" si="5"/>
        <v>2</v>
      </c>
      <c r="N25" s="64">
        <v>0</v>
      </c>
      <c r="O25" s="64">
        <v>0</v>
      </c>
      <c r="P25" s="64">
        <v>0</v>
      </c>
      <c r="Q25" s="64">
        <v>0</v>
      </c>
      <c r="R25" s="64">
        <v>0</v>
      </c>
      <c r="S25" s="55">
        <f t="shared" si="7"/>
        <v>0</v>
      </c>
      <c r="T25" s="65">
        <v>0</v>
      </c>
      <c r="U25" s="65">
        <v>0</v>
      </c>
      <c r="V25" s="65">
        <v>0</v>
      </c>
      <c r="W25" s="65">
        <v>0</v>
      </c>
      <c r="X25" s="66">
        <f t="shared" si="1"/>
        <v>0</v>
      </c>
      <c r="Y25" s="67">
        <v>0</v>
      </c>
      <c r="Z25" s="67">
        <v>0</v>
      </c>
      <c r="AA25" s="68">
        <f t="shared" si="2"/>
        <v>0</v>
      </c>
      <c r="AB25" s="57">
        <f t="shared" si="3"/>
        <v>2</v>
      </c>
      <c r="AC25" s="15"/>
      <c r="AD25" s="15"/>
      <c r="AE25" s="15"/>
      <c r="AF25" s="15"/>
      <c r="AG25" s="15"/>
      <c r="AH25" s="15"/>
    </row>
    <row r="26" spans="1:34" s="7" customFormat="1" ht="15" customHeight="1" x14ac:dyDescent="0.3">
      <c r="A26" s="58" t="s">
        <v>26</v>
      </c>
      <c r="B26" s="69">
        <v>4</v>
      </c>
      <c r="C26" s="69">
        <v>4</v>
      </c>
      <c r="D26" s="69">
        <v>0</v>
      </c>
      <c r="E26" s="69">
        <v>0</v>
      </c>
      <c r="F26" s="69">
        <v>5</v>
      </c>
      <c r="G26" s="54">
        <f>B26*$B$6+C26*$C$6+D26*$D$6+E26*$E$6+F26*$F$6</f>
        <v>26</v>
      </c>
      <c r="H26" s="70">
        <v>0</v>
      </c>
      <c r="I26" s="70">
        <v>0</v>
      </c>
      <c r="J26" s="70">
        <v>0</v>
      </c>
      <c r="K26" s="70">
        <v>0</v>
      </c>
      <c r="L26" s="70">
        <v>4</v>
      </c>
      <c r="M26" s="56">
        <f t="shared" si="5"/>
        <v>8</v>
      </c>
      <c r="N26" s="71">
        <v>0</v>
      </c>
      <c r="O26" s="71">
        <v>0</v>
      </c>
      <c r="P26" s="71">
        <v>0</v>
      </c>
      <c r="Q26" s="71">
        <v>0</v>
      </c>
      <c r="R26" s="71">
        <v>0</v>
      </c>
      <c r="S26" s="55">
        <f t="shared" si="7"/>
        <v>0</v>
      </c>
      <c r="T26" s="65">
        <v>0</v>
      </c>
      <c r="U26" s="65">
        <v>0</v>
      </c>
      <c r="V26" s="65">
        <v>0</v>
      </c>
      <c r="W26" s="65">
        <v>0</v>
      </c>
      <c r="X26" s="66">
        <f t="shared" si="1"/>
        <v>0</v>
      </c>
      <c r="Y26" s="67">
        <v>0</v>
      </c>
      <c r="Z26" s="67">
        <v>0</v>
      </c>
      <c r="AA26" s="68">
        <f t="shared" si="2"/>
        <v>0</v>
      </c>
      <c r="AB26" s="57">
        <f t="shared" si="3"/>
        <v>34</v>
      </c>
      <c r="AC26" s="15"/>
      <c r="AD26" s="15"/>
      <c r="AE26" s="15"/>
      <c r="AF26" s="15"/>
      <c r="AG26" s="15"/>
      <c r="AH26" s="15"/>
    </row>
    <row r="27" spans="1:34" s="7" customFormat="1" ht="15" customHeight="1" x14ac:dyDescent="0.3">
      <c r="A27" s="58" t="s">
        <v>55</v>
      </c>
      <c r="B27" s="69">
        <v>1</v>
      </c>
      <c r="C27" s="69">
        <v>0</v>
      </c>
      <c r="D27" s="69">
        <v>0</v>
      </c>
      <c r="E27" s="69">
        <v>0</v>
      </c>
      <c r="F27" s="69">
        <v>1</v>
      </c>
      <c r="G27" s="54">
        <f>(B27*$B$6+C27*$C$6+D27*$D$6+E27*$E$6+F27*$F$6)/2</f>
        <v>2</v>
      </c>
      <c r="H27" s="70">
        <v>0</v>
      </c>
      <c r="I27" s="70">
        <v>0</v>
      </c>
      <c r="J27" s="70">
        <v>1</v>
      </c>
      <c r="K27" s="70">
        <v>0</v>
      </c>
      <c r="L27" s="70">
        <v>0</v>
      </c>
      <c r="M27" s="56">
        <f t="shared" si="5"/>
        <v>2</v>
      </c>
      <c r="N27" s="71">
        <v>0</v>
      </c>
      <c r="O27" s="71">
        <v>0</v>
      </c>
      <c r="P27" s="71">
        <v>0</v>
      </c>
      <c r="Q27" s="71">
        <v>0</v>
      </c>
      <c r="R27" s="71">
        <v>0</v>
      </c>
      <c r="S27" s="55">
        <f t="shared" si="7"/>
        <v>0</v>
      </c>
      <c r="T27" s="65">
        <v>0</v>
      </c>
      <c r="U27" s="65">
        <v>0</v>
      </c>
      <c r="V27" s="65">
        <v>0</v>
      </c>
      <c r="W27" s="65">
        <v>0</v>
      </c>
      <c r="X27" s="66">
        <f t="shared" si="1"/>
        <v>0</v>
      </c>
      <c r="Y27" s="67">
        <v>0</v>
      </c>
      <c r="Z27" s="67">
        <v>0</v>
      </c>
      <c r="AA27" s="68">
        <f t="shared" si="2"/>
        <v>0</v>
      </c>
      <c r="AB27" s="57">
        <f t="shared" si="3"/>
        <v>4</v>
      </c>
      <c r="AC27" s="15"/>
      <c r="AD27" s="15"/>
      <c r="AE27" s="15"/>
      <c r="AF27" s="15"/>
      <c r="AG27" s="15"/>
      <c r="AH27" s="15"/>
    </row>
    <row r="28" spans="1:34" s="7" customFormat="1" ht="15" customHeight="1" x14ac:dyDescent="0.3">
      <c r="A28" s="53" t="s">
        <v>31</v>
      </c>
      <c r="B28" s="62">
        <v>0</v>
      </c>
      <c r="C28" s="62">
        <v>0</v>
      </c>
      <c r="D28" s="62">
        <v>0</v>
      </c>
      <c r="E28" s="62">
        <v>0</v>
      </c>
      <c r="F28" s="62">
        <v>0</v>
      </c>
      <c r="G28" s="54">
        <f t="shared" ref="G28:G36" si="8">B28*$B$6+C28*$C$6+D28*$D$6+E28*$E$6+F28*$F$6</f>
        <v>0</v>
      </c>
      <c r="H28" s="63">
        <v>0</v>
      </c>
      <c r="I28" s="63">
        <v>0</v>
      </c>
      <c r="J28" s="63">
        <v>0</v>
      </c>
      <c r="K28" s="63">
        <v>0</v>
      </c>
      <c r="L28" s="63">
        <v>0</v>
      </c>
      <c r="M28" s="56">
        <f t="shared" si="5"/>
        <v>0</v>
      </c>
      <c r="N28" s="64">
        <v>0</v>
      </c>
      <c r="O28" s="64">
        <v>0</v>
      </c>
      <c r="P28" s="64">
        <v>0</v>
      </c>
      <c r="Q28" s="64">
        <v>30</v>
      </c>
      <c r="R28" s="64">
        <v>0</v>
      </c>
      <c r="S28" s="55">
        <f t="shared" si="7"/>
        <v>30</v>
      </c>
      <c r="T28" s="65">
        <v>0</v>
      </c>
      <c r="U28" s="65">
        <v>0</v>
      </c>
      <c r="V28" s="65">
        <v>0</v>
      </c>
      <c r="W28" s="65">
        <v>0</v>
      </c>
      <c r="X28" s="66">
        <f t="shared" si="1"/>
        <v>0</v>
      </c>
      <c r="Y28" s="67">
        <v>0</v>
      </c>
      <c r="Z28" s="67">
        <v>0</v>
      </c>
      <c r="AA28" s="68">
        <f t="shared" si="2"/>
        <v>0</v>
      </c>
      <c r="AB28" s="57">
        <f t="shared" si="3"/>
        <v>30</v>
      </c>
      <c r="AC28" s="15"/>
      <c r="AD28" s="15"/>
      <c r="AE28" s="15"/>
      <c r="AF28" s="15"/>
      <c r="AG28" s="15"/>
      <c r="AH28" s="15"/>
    </row>
    <row r="29" spans="1:34" s="7" customFormat="1" ht="15" customHeight="1" x14ac:dyDescent="0.3">
      <c r="A29" s="53" t="s">
        <v>39</v>
      </c>
      <c r="B29" s="62">
        <v>0</v>
      </c>
      <c r="C29" s="62">
        <v>0</v>
      </c>
      <c r="D29" s="62">
        <v>0</v>
      </c>
      <c r="E29" s="62">
        <v>0</v>
      </c>
      <c r="F29" s="62">
        <v>0</v>
      </c>
      <c r="G29" s="54">
        <f t="shared" si="8"/>
        <v>0</v>
      </c>
      <c r="H29" s="63">
        <v>0</v>
      </c>
      <c r="I29" s="63">
        <v>0</v>
      </c>
      <c r="J29" s="63">
        <v>0</v>
      </c>
      <c r="K29" s="63">
        <v>0</v>
      </c>
      <c r="L29" s="63">
        <v>4</v>
      </c>
      <c r="M29" s="56">
        <f t="shared" si="5"/>
        <v>8</v>
      </c>
      <c r="N29" s="64">
        <v>0</v>
      </c>
      <c r="O29" s="64">
        <v>0</v>
      </c>
      <c r="P29" s="64">
        <v>0</v>
      </c>
      <c r="Q29" s="64">
        <v>0</v>
      </c>
      <c r="R29" s="64">
        <v>0</v>
      </c>
      <c r="S29" s="55">
        <f t="shared" si="7"/>
        <v>0</v>
      </c>
      <c r="T29" s="65">
        <v>0</v>
      </c>
      <c r="U29" s="65">
        <v>0</v>
      </c>
      <c r="V29" s="65">
        <v>0</v>
      </c>
      <c r="W29" s="65">
        <v>0</v>
      </c>
      <c r="X29" s="66">
        <f t="shared" si="1"/>
        <v>0</v>
      </c>
      <c r="Y29" s="67">
        <v>0</v>
      </c>
      <c r="Z29" s="67">
        <v>0</v>
      </c>
      <c r="AA29" s="68">
        <f t="shared" si="2"/>
        <v>0</v>
      </c>
      <c r="AB29" s="57">
        <f t="shared" si="3"/>
        <v>8</v>
      </c>
      <c r="AC29" s="15"/>
      <c r="AD29" s="15"/>
      <c r="AE29" s="15"/>
      <c r="AF29" s="15"/>
      <c r="AG29" s="15"/>
      <c r="AH29" s="15"/>
    </row>
    <row r="30" spans="1:34" s="7" customFormat="1" ht="15" customHeight="1" x14ac:dyDescent="0.3">
      <c r="A30" s="58" t="s">
        <v>54</v>
      </c>
      <c r="B30" s="69">
        <v>4</v>
      </c>
      <c r="C30" s="69">
        <v>0</v>
      </c>
      <c r="D30" s="69">
        <v>0</v>
      </c>
      <c r="E30" s="69">
        <v>0</v>
      </c>
      <c r="F30" s="69">
        <v>4</v>
      </c>
      <c r="G30" s="54">
        <f t="shared" si="8"/>
        <v>16</v>
      </c>
      <c r="H30" s="70">
        <v>0</v>
      </c>
      <c r="I30" s="70">
        <v>0</v>
      </c>
      <c r="J30" s="70">
        <v>0</v>
      </c>
      <c r="K30" s="70">
        <v>0</v>
      </c>
      <c r="L30" s="70">
        <v>5</v>
      </c>
      <c r="M30" s="56">
        <f t="shared" si="5"/>
        <v>10</v>
      </c>
      <c r="N30" s="71">
        <v>0</v>
      </c>
      <c r="O30" s="71">
        <v>0</v>
      </c>
      <c r="P30" s="71">
        <v>0</v>
      </c>
      <c r="Q30" s="71">
        <v>0</v>
      </c>
      <c r="R30" s="71">
        <v>0</v>
      </c>
      <c r="S30" s="55">
        <f t="shared" si="7"/>
        <v>0</v>
      </c>
      <c r="T30" s="65">
        <v>0</v>
      </c>
      <c r="U30" s="65">
        <v>0</v>
      </c>
      <c r="V30" s="65">
        <v>0</v>
      </c>
      <c r="W30" s="65">
        <v>0</v>
      </c>
      <c r="X30" s="66">
        <f t="shared" si="1"/>
        <v>0</v>
      </c>
      <c r="Y30" s="67">
        <v>0</v>
      </c>
      <c r="Z30" s="67">
        <v>0</v>
      </c>
      <c r="AA30" s="68">
        <f t="shared" si="2"/>
        <v>0</v>
      </c>
      <c r="AB30" s="57">
        <f t="shared" si="3"/>
        <v>26</v>
      </c>
      <c r="AC30" s="15"/>
      <c r="AD30" s="15"/>
      <c r="AE30" s="15"/>
      <c r="AF30" s="15"/>
      <c r="AG30" s="15"/>
      <c r="AH30" s="15"/>
    </row>
    <row r="31" spans="1:34" s="7" customFormat="1" ht="15" customHeight="1" x14ac:dyDescent="0.3">
      <c r="A31" s="72" t="s">
        <v>46</v>
      </c>
      <c r="B31" s="62">
        <v>0</v>
      </c>
      <c r="C31" s="62">
        <v>0</v>
      </c>
      <c r="D31" s="62">
        <v>0</v>
      </c>
      <c r="E31" s="62">
        <v>0</v>
      </c>
      <c r="F31" s="62">
        <v>0</v>
      </c>
      <c r="G31" s="54">
        <f t="shared" si="8"/>
        <v>0</v>
      </c>
      <c r="H31" s="63">
        <v>0</v>
      </c>
      <c r="I31" s="63">
        <v>0</v>
      </c>
      <c r="J31" s="63">
        <v>0</v>
      </c>
      <c r="K31" s="63">
        <v>0</v>
      </c>
      <c r="L31" s="63">
        <v>0</v>
      </c>
      <c r="M31" s="56">
        <f t="shared" si="5"/>
        <v>0</v>
      </c>
      <c r="N31" s="64">
        <v>0</v>
      </c>
      <c r="O31" s="64">
        <v>0</v>
      </c>
      <c r="P31" s="64">
        <v>0</v>
      </c>
      <c r="Q31" s="64">
        <v>2</v>
      </c>
      <c r="R31" s="64">
        <v>0</v>
      </c>
      <c r="S31" s="55">
        <f t="shared" si="7"/>
        <v>2</v>
      </c>
      <c r="T31" s="65">
        <v>0</v>
      </c>
      <c r="U31" s="65">
        <v>0</v>
      </c>
      <c r="V31" s="65">
        <v>0</v>
      </c>
      <c r="W31" s="65">
        <v>0</v>
      </c>
      <c r="X31" s="66">
        <f t="shared" si="1"/>
        <v>0</v>
      </c>
      <c r="Y31" s="67">
        <v>0</v>
      </c>
      <c r="Z31" s="67">
        <v>0</v>
      </c>
      <c r="AA31" s="68">
        <f t="shared" si="2"/>
        <v>0</v>
      </c>
      <c r="AB31" s="57">
        <f t="shared" si="3"/>
        <v>2</v>
      </c>
      <c r="AC31" s="15"/>
      <c r="AD31" s="15"/>
      <c r="AE31" s="15"/>
      <c r="AF31" s="15"/>
      <c r="AG31" s="15"/>
      <c r="AH31" s="15"/>
    </row>
    <row r="32" spans="1:34" s="7" customFormat="1" ht="15" customHeight="1" x14ac:dyDescent="0.3">
      <c r="A32" s="53" t="s">
        <v>45</v>
      </c>
      <c r="B32" s="62">
        <v>0</v>
      </c>
      <c r="C32" s="62">
        <v>0</v>
      </c>
      <c r="D32" s="62">
        <v>0</v>
      </c>
      <c r="E32" s="62">
        <v>0</v>
      </c>
      <c r="F32" s="62">
        <v>0</v>
      </c>
      <c r="G32" s="54">
        <f t="shared" si="8"/>
        <v>0</v>
      </c>
      <c r="H32" s="63">
        <v>0</v>
      </c>
      <c r="I32" s="63">
        <v>0</v>
      </c>
      <c r="J32" s="63">
        <v>0</v>
      </c>
      <c r="K32" s="63">
        <v>0</v>
      </c>
      <c r="L32" s="63">
        <v>0</v>
      </c>
      <c r="M32" s="56">
        <f t="shared" si="5"/>
        <v>0</v>
      </c>
      <c r="N32" s="64">
        <v>0</v>
      </c>
      <c r="O32" s="64">
        <v>0</v>
      </c>
      <c r="P32" s="64">
        <v>0</v>
      </c>
      <c r="Q32" s="64">
        <v>2</v>
      </c>
      <c r="R32" s="64">
        <v>0</v>
      </c>
      <c r="S32" s="55">
        <f t="shared" si="7"/>
        <v>2</v>
      </c>
      <c r="T32" s="65">
        <v>0</v>
      </c>
      <c r="U32" s="65">
        <v>0</v>
      </c>
      <c r="V32" s="65">
        <v>0</v>
      </c>
      <c r="W32" s="65">
        <v>0</v>
      </c>
      <c r="X32" s="66">
        <f t="shared" si="1"/>
        <v>0</v>
      </c>
      <c r="Y32" s="67">
        <v>0</v>
      </c>
      <c r="Z32" s="67">
        <v>0</v>
      </c>
      <c r="AA32" s="68">
        <f t="shared" si="2"/>
        <v>0</v>
      </c>
      <c r="AB32" s="57">
        <f t="shared" si="3"/>
        <v>2</v>
      </c>
      <c r="AC32" s="15"/>
      <c r="AD32" s="15"/>
      <c r="AE32" s="15"/>
      <c r="AF32" s="15"/>
      <c r="AG32" s="15"/>
      <c r="AH32" s="15"/>
    </row>
    <row r="33" spans="1:34" s="7" customFormat="1" ht="15" customHeight="1" x14ac:dyDescent="0.3">
      <c r="A33" s="72" t="s">
        <v>29</v>
      </c>
      <c r="B33" s="62">
        <v>0</v>
      </c>
      <c r="C33" s="62">
        <v>0</v>
      </c>
      <c r="D33" s="62">
        <v>0</v>
      </c>
      <c r="E33" s="62">
        <v>0</v>
      </c>
      <c r="F33" s="62">
        <v>0</v>
      </c>
      <c r="G33" s="54">
        <f t="shared" si="8"/>
        <v>0</v>
      </c>
      <c r="H33" s="63">
        <v>0</v>
      </c>
      <c r="I33" s="63">
        <v>0</v>
      </c>
      <c r="J33" s="63">
        <v>1</v>
      </c>
      <c r="K33" s="63">
        <v>0</v>
      </c>
      <c r="L33" s="63">
        <v>0</v>
      </c>
      <c r="M33" s="56">
        <f t="shared" si="5"/>
        <v>2</v>
      </c>
      <c r="N33" s="64">
        <v>0</v>
      </c>
      <c r="O33" s="64">
        <v>0</v>
      </c>
      <c r="P33" s="64">
        <v>0</v>
      </c>
      <c r="Q33" s="64">
        <v>0</v>
      </c>
      <c r="R33" s="64">
        <v>0</v>
      </c>
      <c r="S33" s="55">
        <f t="shared" si="7"/>
        <v>0</v>
      </c>
      <c r="T33" s="65">
        <v>0</v>
      </c>
      <c r="U33" s="65">
        <v>0</v>
      </c>
      <c r="V33" s="65">
        <v>0</v>
      </c>
      <c r="W33" s="65">
        <v>0</v>
      </c>
      <c r="X33" s="66">
        <f t="shared" si="1"/>
        <v>0</v>
      </c>
      <c r="Y33" s="67">
        <v>0</v>
      </c>
      <c r="Z33" s="67">
        <v>0</v>
      </c>
      <c r="AA33" s="68">
        <f t="shared" si="2"/>
        <v>0</v>
      </c>
      <c r="AB33" s="57">
        <f t="shared" si="3"/>
        <v>2</v>
      </c>
      <c r="AC33" s="15"/>
      <c r="AD33" s="15"/>
      <c r="AE33" s="15"/>
      <c r="AF33" s="15"/>
      <c r="AG33" s="15"/>
      <c r="AH33" s="15"/>
    </row>
    <row r="34" spans="1:34" s="7" customFormat="1" ht="18" customHeight="1" x14ac:dyDescent="0.3">
      <c r="A34" s="53" t="s">
        <v>71</v>
      </c>
      <c r="B34" s="62">
        <v>0</v>
      </c>
      <c r="C34" s="62">
        <v>0</v>
      </c>
      <c r="D34" s="62">
        <v>0</v>
      </c>
      <c r="E34" s="62">
        <v>0</v>
      </c>
      <c r="F34" s="62">
        <v>0</v>
      </c>
      <c r="G34" s="54">
        <f t="shared" si="8"/>
        <v>0</v>
      </c>
      <c r="H34" s="63">
        <v>0</v>
      </c>
      <c r="I34" s="63">
        <v>0</v>
      </c>
      <c r="J34" s="63">
        <v>0</v>
      </c>
      <c r="K34" s="63">
        <v>0</v>
      </c>
      <c r="L34" s="63">
        <v>1</v>
      </c>
      <c r="M34" s="56">
        <f t="shared" si="5"/>
        <v>2</v>
      </c>
      <c r="N34" s="64">
        <v>0</v>
      </c>
      <c r="O34" s="64">
        <v>1</v>
      </c>
      <c r="P34" s="64">
        <v>1</v>
      </c>
      <c r="Q34" s="64">
        <v>0</v>
      </c>
      <c r="R34" s="64">
        <v>0</v>
      </c>
      <c r="S34" s="55">
        <f t="shared" si="7"/>
        <v>2.6</v>
      </c>
      <c r="T34" s="65">
        <v>0</v>
      </c>
      <c r="U34" s="65">
        <v>0</v>
      </c>
      <c r="V34" s="65">
        <v>0</v>
      </c>
      <c r="W34" s="65">
        <v>0</v>
      </c>
      <c r="X34" s="66">
        <f t="shared" si="1"/>
        <v>0</v>
      </c>
      <c r="Y34" s="67">
        <v>0</v>
      </c>
      <c r="Z34" s="67">
        <v>0</v>
      </c>
      <c r="AA34" s="68">
        <f t="shared" si="2"/>
        <v>0</v>
      </c>
      <c r="AB34" s="57">
        <f t="shared" si="3"/>
        <v>4.5999999999999996</v>
      </c>
      <c r="AC34" s="15"/>
      <c r="AD34" s="15"/>
      <c r="AE34" s="15"/>
      <c r="AF34" s="15"/>
      <c r="AG34" s="15"/>
      <c r="AH34" s="15"/>
    </row>
    <row r="35" spans="1:34" s="7" customFormat="1" ht="15" customHeight="1" x14ac:dyDescent="0.3">
      <c r="A35" s="53" t="s">
        <v>70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54">
        <f t="shared" si="8"/>
        <v>0</v>
      </c>
      <c r="H35" s="63">
        <v>1</v>
      </c>
      <c r="I35" s="63">
        <v>0</v>
      </c>
      <c r="J35" s="63">
        <v>0</v>
      </c>
      <c r="K35" s="63">
        <v>0</v>
      </c>
      <c r="L35" s="63">
        <v>0</v>
      </c>
      <c r="M35" s="56">
        <f t="shared" si="5"/>
        <v>2</v>
      </c>
      <c r="N35" s="64">
        <v>0</v>
      </c>
      <c r="O35" s="64">
        <v>0</v>
      </c>
      <c r="P35" s="64">
        <v>0</v>
      </c>
      <c r="Q35" s="64">
        <v>0</v>
      </c>
      <c r="R35" s="64">
        <v>0</v>
      </c>
      <c r="S35" s="55">
        <f t="shared" si="7"/>
        <v>0</v>
      </c>
      <c r="T35" s="65">
        <v>0</v>
      </c>
      <c r="U35" s="65">
        <v>1</v>
      </c>
      <c r="V35" s="65">
        <v>1</v>
      </c>
      <c r="W35" s="65">
        <v>1</v>
      </c>
      <c r="X35" s="66">
        <f>(T35*$T$6+U35*$U$6+V35*$V$6+W35*$W$6)/3</f>
        <v>1.5</v>
      </c>
      <c r="Y35" s="67">
        <v>0</v>
      </c>
      <c r="Z35" s="67">
        <v>0</v>
      </c>
      <c r="AA35" s="68">
        <f t="shared" si="2"/>
        <v>0</v>
      </c>
      <c r="AB35" s="57">
        <f t="shared" si="3"/>
        <v>3.5</v>
      </c>
      <c r="AC35" s="15"/>
      <c r="AD35" s="15"/>
      <c r="AE35" s="15"/>
      <c r="AF35" s="15"/>
      <c r="AG35" s="15"/>
      <c r="AH35" s="15"/>
    </row>
    <row r="36" spans="1:34" s="7" customFormat="1" ht="15" customHeight="1" x14ac:dyDescent="0.3">
      <c r="A36" s="53" t="s">
        <v>72</v>
      </c>
      <c r="B36" s="62">
        <v>0</v>
      </c>
      <c r="C36" s="62">
        <v>0</v>
      </c>
      <c r="D36" s="62">
        <v>0</v>
      </c>
      <c r="E36" s="62">
        <v>0</v>
      </c>
      <c r="F36" s="62">
        <v>0</v>
      </c>
      <c r="G36" s="54">
        <f t="shared" si="8"/>
        <v>0</v>
      </c>
      <c r="H36" s="63">
        <v>0</v>
      </c>
      <c r="I36" s="63">
        <v>0</v>
      </c>
      <c r="J36" s="63">
        <v>0</v>
      </c>
      <c r="K36" s="63">
        <v>0</v>
      </c>
      <c r="L36" s="63">
        <v>0</v>
      </c>
      <c r="M36" s="56">
        <f t="shared" si="5"/>
        <v>0</v>
      </c>
      <c r="N36" s="64">
        <v>1</v>
      </c>
      <c r="O36" s="64">
        <v>0</v>
      </c>
      <c r="P36" s="64">
        <v>0</v>
      </c>
      <c r="Q36" s="64">
        <v>0</v>
      </c>
      <c r="R36" s="64">
        <v>0</v>
      </c>
      <c r="S36" s="55">
        <f t="shared" si="7"/>
        <v>1</v>
      </c>
      <c r="T36" s="65">
        <v>0</v>
      </c>
      <c r="U36" s="65">
        <v>0</v>
      </c>
      <c r="V36" s="65">
        <v>0</v>
      </c>
      <c r="W36" s="65">
        <v>0</v>
      </c>
      <c r="X36" s="66">
        <f>T36*$T$6+U36*$U$6+V36*$V$6+W36*$W$6</f>
        <v>0</v>
      </c>
      <c r="Y36" s="67">
        <v>0</v>
      </c>
      <c r="Z36" s="67">
        <v>0</v>
      </c>
      <c r="AA36" s="68">
        <f t="shared" si="2"/>
        <v>0</v>
      </c>
      <c r="AB36" s="57">
        <f t="shared" si="3"/>
        <v>1</v>
      </c>
      <c r="AC36" s="15"/>
      <c r="AD36" s="15"/>
      <c r="AE36" s="15"/>
      <c r="AF36" s="15"/>
      <c r="AG36" s="15"/>
      <c r="AH36" s="15"/>
    </row>
    <row r="37" spans="1:34" s="7" customFormat="1" ht="15" customHeight="1" x14ac:dyDescent="0.3">
      <c r="A37" s="53" t="s">
        <v>49</v>
      </c>
      <c r="B37" s="62">
        <v>1</v>
      </c>
      <c r="C37" s="62">
        <v>1</v>
      </c>
      <c r="D37" s="62">
        <v>0</v>
      </c>
      <c r="E37" s="62">
        <v>0</v>
      </c>
      <c r="F37" s="62">
        <v>1</v>
      </c>
      <c r="G37" s="54">
        <f>(B37*$B$6+C37*$C$6+D37*$D$6+E37*$E$6+F37*$F$6)/3</f>
        <v>2</v>
      </c>
      <c r="H37" s="63">
        <v>0</v>
      </c>
      <c r="I37" s="63">
        <v>0</v>
      </c>
      <c r="J37" s="63">
        <v>1</v>
      </c>
      <c r="K37" s="63">
        <v>0</v>
      </c>
      <c r="L37" s="63">
        <v>1</v>
      </c>
      <c r="M37" s="56">
        <f>(H37*$H$6+I37*$I$6+J37*$J$6+K37*$K$6+L37*$L$6)/2</f>
        <v>2</v>
      </c>
      <c r="N37" s="64">
        <v>0</v>
      </c>
      <c r="O37" s="64">
        <v>0</v>
      </c>
      <c r="P37" s="64">
        <v>0</v>
      </c>
      <c r="Q37" s="64">
        <v>0</v>
      </c>
      <c r="R37" s="64">
        <v>0</v>
      </c>
      <c r="S37" s="55">
        <f t="shared" si="7"/>
        <v>0</v>
      </c>
      <c r="T37" s="65">
        <v>0</v>
      </c>
      <c r="U37" s="65">
        <v>0</v>
      </c>
      <c r="V37" s="65">
        <v>0</v>
      </c>
      <c r="W37" s="65">
        <v>0</v>
      </c>
      <c r="X37" s="66">
        <f>T37*$T$6+U37*$U$6+V37*$V$6+W37*$W$6</f>
        <v>0</v>
      </c>
      <c r="Y37" s="67">
        <v>0</v>
      </c>
      <c r="Z37" s="67">
        <v>0</v>
      </c>
      <c r="AA37" s="68">
        <f t="shared" si="2"/>
        <v>0</v>
      </c>
      <c r="AB37" s="57">
        <f t="shared" si="3"/>
        <v>4</v>
      </c>
      <c r="AC37" s="15"/>
      <c r="AD37" s="15"/>
      <c r="AE37" s="15"/>
      <c r="AF37" s="15"/>
      <c r="AG37" s="15"/>
      <c r="AH37" s="15"/>
    </row>
    <row r="38" spans="1:34" s="7" customFormat="1" ht="15" customHeight="1" x14ac:dyDescent="0.3">
      <c r="A38" s="53" t="s">
        <v>51</v>
      </c>
      <c r="B38" s="62">
        <v>0</v>
      </c>
      <c r="C38" s="62">
        <v>2</v>
      </c>
      <c r="D38" s="62">
        <v>2</v>
      </c>
      <c r="E38" s="62">
        <v>0</v>
      </c>
      <c r="F38" s="62">
        <v>2</v>
      </c>
      <c r="G38" s="54">
        <f>B38*$B$6+C38*$C$6+D38*$D$6+E38*$E$6+F38*$F$6</f>
        <v>12</v>
      </c>
      <c r="H38" s="63">
        <v>0</v>
      </c>
      <c r="I38" s="63">
        <v>0</v>
      </c>
      <c r="J38" s="63">
        <v>1</v>
      </c>
      <c r="K38" s="63">
        <v>0</v>
      </c>
      <c r="L38" s="63">
        <v>2</v>
      </c>
      <c r="M38" s="56">
        <f>H38*$H$6+I38*$I$6+J38*$J$6+K38*$K$6+L38*$L$6</f>
        <v>6</v>
      </c>
      <c r="N38" s="64">
        <v>0</v>
      </c>
      <c r="O38" s="64">
        <v>0</v>
      </c>
      <c r="P38" s="64">
        <v>0</v>
      </c>
      <c r="Q38" s="64">
        <v>0</v>
      </c>
      <c r="R38" s="64">
        <v>0</v>
      </c>
      <c r="S38" s="55">
        <f t="shared" si="7"/>
        <v>0</v>
      </c>
      <c r="T38" s="65">
        <v>0</v>
      </c>
      <c r="U38" s="65">
        <v>0</v>
      </c>
      <c r="V38" s="65">
        <v>0</v>
      </c>
      <c r="W38" s="65">
        <v>0</v>
      </c>
      <c r="X38" s="66">
        <f>T38*$T$6+U38*$U$6+V38*$V$6+W38*$W$6</f>
        <v>0</v>
      </c>
      <c r="Y38" s="67">
        <v>0</v>
      </c>
      <c r="Z38" s="67">
        <v>0</v>
      </c>
      <c r="AA38" s="68">
        <f t="shared" si="2"/>
        <v>0</v>
      </c>
      <c r="AB38" s="57">
        <f t="shared" si="3"/>
        <v>18</v>
      </c>
      <c r="AC38" s="15"/>
      <c r="AD38" s="15"/>
      <c r="AE38" s="15"/>
      <c r="AF38" s="15"/>
      <c r="AG38" s="15"/>
      <c r="AH38" s="15"/>
    </row>
    <row r="39" spans="1:34" s="7" customFormat="1" ht="15" customHeight="1" x14ac:dyDescent="0.3">
      <c r="A39" s="53" t="s">
        <v>58</v>
      </c>
      <c r="B39" s="62">
        <v>0</v>
      </c>
      <c r="C39" s="62">
        <v>0</v>
      </c>
      <c r="D39" s="62">
        <v>0</v>
      </c>
      <c r="E39" s="62">
        <v>0</v>
      </c>
      <c r="F39" s="62">
        <v>0</v>
      </c>
      <c r="G39" s="54">
        <f>B39*$B$6+C39*$C$6+D39*$D$6+E39*$E$6+F39*$F$6</f>
        <v>0</v>
      </c>
      <c r="H39" s="63">
        <v>0</v>
      </c>
      <c r="I39" s="63">
        <v>0</v>
      </c>
      <c r="J39" s="63">
        <v>1</v>
      </c>
      <c r="K39" s="63">
        <v>0</v>
      </c>
      <c r="L39" s="63">
        <v>0</v>
      </c>
      <c r="M39" s="56">
        <f>H39*$H$6+I39*$I$6+J39*$J$6+K39*$K$6+L39*$L$6</f>
        <v>2</v>
      </c>
      <c r="N39" s="64">
        <v>0</v>
      </c>
      <c r="O39" s="64">
        <v>0</v>
      </c>
      <c r="P39" s="64">
        <v>0</v>
      </c>
      <c r="Q39" s="64">
        <v>0</v>
      </c>
      <c r="R39" s="64">
        <v>0</v>
      </c>
      <c r="S39" s="55">
        <f t="shared" si="7"/>
        <v>0</v>
      </c>
      <c r="T39" s="65">
        <v>0</v>
      </c>
      <c r="U39" s="65">
        <v>0</v>
      </c>
      <c r="V39" s="65">
        <v>0</v>
      </c>
      <c r="W39" s="65">
        <v>0</v>
      </c>
      <c r="X39" s="66">
        <f>T39*$T$6+U39*$U$6+V39*$V$6+W39*$W$6</f>
        <v>0</v>
      </c>
      <c r="Y39" s="67">
        <v>0</v>
      </c>
      <c r="Z39" s="67">
        <v>0</v>
      </c>
      <c r="AA39" s="68">
        <f t="shared" si="2"/>
        <v>0</v>
      </c>
      <c r="AB39" s="57">
        <f t="shared" si="3"/>
        <v>2</v>
      </c>
      <c r="AC39" s="15"/>
      <c r="AD39" s="15"/>
      <c r="AE39" s="15"/>
      <c r="AF39" s="15"/>
      <c r="AG39" s="15"/>
      <c r="AH39" s="15"/>
    </row>
    <row r="40" spans="1:34" s="7" customFormat="1" ht="15" customHeight="1" x14ac:dyDescent="0.3">
      <c r="A40" s="53" t="s">
        <v>30</v>
      </c>
      <c r="B40" s="62">
        <v>0</v>
      </c>
      <c r="C40" s="62">
        <v>0</v>
      </c>
      <c r="D40" s="62">
        <v>1</v>
      </c>
      <c r="E40" s="62">
        <v>0</v>
      </c>
      <c r="F40" s="62">
        <v>4</v>
      </c>
      <c r="G40" s="54">
        <f>B40*$B$6+C40*$C$6+E40*$E$6+F40*$F$6</f>
        <v>8</v>
      </c>
      <c r="H40" s="63">
        <v>0</v>
      </c>
      <c r="I40" s="63">
        <v>0</v>
      </c>
      <c r="J40" s="63">
        <v>0</v>
      </c>
      <c r="K40" s="63">
        <v>0</v>
      </c>
      <c r="L40" s="63">
        <v>4</v>
      </c>
      <c r="M40" s="56">
        <f>H40*$H$6+I40*$I$6+J40*$J$6+K40*$K$6+L40*$L$6</f>
        <v>8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55">
        <f t="shared" si="7"/>
        <v>0</v>
      </c>
      <c r="T40" s="65">
        <v>0</v>
      </c>
      <c r="U40" s="65">
        <v>0</v>
      </c>
      <c r="V40" s="65">
        <v>0</v>
      </c>
      <c r="W40" s="65">
        <v>0</v>
      </c>
      <c r="X40" s="66">
        <f>T40*$T$6+U40*$U$6+V40*$V$6+W40*$W$6</f>
        <v>0</v>
      </c>
      <c r="Y40" s="67">
        <v>0</v>
      </c>
      <c r="Z40" s="67">
        <v>0</v>
      </c>
      <c r="AA40" s="68">
        <f t="shared" si="2"/>
        <v>0</v>
      </c>
      <c r="AB40" s="57">
        <f t="shared" si="3"/>
        <v>16</v>
      </c>
      <c r="AC40" s="15"/>
      <c r="AD40" s="15"/>
      <c r="AE40" s="15"/>
      <c r="AF40" s="15"/>
      <c r="AG40" s="15"/>
      <c r="AH40" s="15"/>
    </row>
    <row r="41" spans="1:34" s="7" customFormat="1" ht="15" customHeight="1" x14ac:dyDescent="0.3">
      <c r="A41" s="59" t="s">
        <v>32</v>
      </c>
      <c r="B41" s="60"/>
      <c r="C41" s="60" t="s">
        <v>33</v>
      </c>
      <c r="D41" s="60" t="s">
        <v>33</v>
      </c>
      <c r="E41" s="60"/>
      <c r="F41" s="60" t="s">
        <v>33</v>
      </c>
      <c r="G41" s="61" t="s">
        <v>33</v>
      </c>
      <c r="H41" s="60"/>
      <c r="I41" s="60"/>
      <c r="J41" s="60"/>
      <c r="K41" s="60"/>
      <c r="L41" s="60" t="s">
        <v>33</v>
      </c>
      <c r="M41" s="61" t="s">
        <v>33</v>
      </c>
      <c r="N41" s="60"/>
      <c r="O41" s="60"/>
      <c r="P41" s="60"/>
      <c r="Q41" s="60"/>
      <c r="R41" s="60"/>
      <c r="S41" s="61"/>
      <c r="T41" s="60"/>
      <c r="U41" s="60"/>
      <c r="V41" s="60"/>
      <c r="W41" s="60"/>
      <c r="X41" s="61"/>
      <c r="Y41" s="60"/>
      <c r="Z41" s="60" t="s">
        <v>33</v>
      </c>
      <c r="AA41" s="61" t="s">
        <v>33</v>
      </c>
      <c r="AB41" s="61" t="s">
        <v>33</v>
      </c>
    </row>
    <row r="42" spans="1:34" x14ac:dyDescent="0.3">
      <c r="A42" s="23"/>
      <c r="B42" s="23"/>
      <c r="C42" s="23"/>
      <c r="D42" s="23"/>
      <c r="E42" s="23"/>
      <c r="F42" s="23"/>
      <c r="G42" s="20"/>
      <c r="H42" s="23"/>
      <c r="I42" s="23"/>
      <c r="J42" s="23"/>
      <c r="K42" s="23"/>
      <c r="L42" s="23"/>
      <c r="M42" s="20"/>
      <c r="N42" s="23"/>
      <c r="O42" s="23"/>
      <c r="P42" s="23"/>
      <c r="Q42" s="23"/>
      <c r="R42" s="23"/>
      <c r="S42" s="20"/>
      <c r="T42" s="23"/>
      <c r="U42" s="23"/>
      <c r="V42" s="23"/>
      <c r="W42" s="23"/>
      <c r="X42" s="20"/>
      <c r="Y42" s="23"/>
      <c r="Z42" s="23"/>
      <c r="AA42" s="20"/>
      <c r="AB42" s="49"/>
    </row>
    <row r="43" spans="1:34" ht="24" x14ac:dyDescent="0.3">
      <c r="A43" s="73" t="s">
        <v>75</v>
      </c>
      <c r="B43" s="23"/>
      <c r="C43" s="23"/>
      <c r="D43" s="23"/>
      <c r="E43" s="23"/>
      <c r="F43" s="23"/>
      <c r="G43" s="20"/>
      <c r="H43" s="23"/>
      <c r="I43" s="23"/>
      <c r="J43" s="23"/>
      <c r="K43" s="23"/>
      <c r="L43" s="23"/>
      <c r="M43" s="20"/>
      <c r="N43" s="23"/>
      <c r="O43" s="23"/>
      <c r="P43" s="23"/>
      <c r="Q43" s="23"/>
      <c r="R43" s="23"/>
      <c r="S43" s="20"/>
      <c r="T43" s="23"/>
      <c r="U43" s="23"/>
      <c r="V43" s="23"/>
      <c r="W43" s="23"/>
      <c r="X43" s="20"/>
      <c r="Y43" s="23"/>
      <c r="Z43" s="23"/>
      <c r="AA43" s="20"/>
      <c r="AB43" s="49"/>
    </row>
    <row r="44" spans="1:34" ht="24.6" x14ac:dyDescent="0.3">
      <c r="A44" s="74" t="s">
        <v>76</v>
      </c>
      <c r="B44" s="23"/>
      <c r="C44" s="23"/>
      <c r="D44" s="23"/>
      <c r="E44" s="23"/>
      <c r="F44" s="23"/>
      <c r="G44" s="20"/>
      <c r="H44" s="23"/>
      <c r="I44" s="23"/>
      <c r="J44" s="23"/>
      <c r="K44" s="23"/>
      <c r="L44" s="23"/>
      <c r="M44" s="20"/>
      <c r="N44" s="23"/>
      <c r="O44" s="23"/>
      <c r="P44" s="23"/>
      <c r="Q44" s="23"/>
      <c r="R44" s="23"/>
      <c r="S44" s="20"/>
      <c r="T44" s="23"/>
      <c r="U44" s="23"/>
      <c r="V44" s="23"/>
      <c r="W44" s="23"/>
      <c r="X44" s="20"/>
      <c r="Y44" s="23"/>
      <c r="Z44" s="23"/>
      <c r="AA44" s="20"/>
      <c r="AB44" s="49"/>
    </row>
    <row r="45" spans="1:34" x14ac:dyDescent="0.3">
      <c r="A45" s="75" t="s">
        <v>74</v>
      </c>
      <c r="B45" s="2"/>
      <c r="C45" s="2"/>
      <c r="D45" s="2"/>
      <c r="E45" s="2"/>
      <c r="F45" s="2"/>
      <c r="G45" s="9"/>
      <c r="H45" s="2"/>
      <c r="I45" s="2"/>
      <c r="J45" s="2"/>
      <c r="K45" s="2"/>
      <c r="L45" s="2"/>
      <c r="M45" s="9"/>
      <c r="N45" s="2"/>
      <c r="O45" s="2"/>
      <c r="P45" s="2"/>
      <c r="Q45" s="2"/>
      <c r="R45" s="2"/>
      <c r="S45" s="9"/>
      <c r="T45" s="2"/>
      <c r="U45" s="2"/>
      <c r="V45" s="2"/>
      <c r="W45" s="2"/>
      <c r="X45" s="9"/>
      <c r="Y45" s="2"/>
      <c r="Z45" s="2"/>
      <c r="AA45" s="9"/>
      <c r="AB45" s="10"/>
    </row>
    <row r="46" spans="1:34" x14ac:dyDescent="0.3">
      <c r="A46" s="2"/>
      <c r="B46" s="2"/>
      <c r="C46" s="2"/>
      <c r="D46" s="2"/>
      <c r="E46" s="2"/>
      <c r="F46" s="2"/>
      <c r="G46" s="9"/>
      <c r="H46" s="2"/>
      <c r="I46" s="2"/>
      <c r="J46" s="2"/>
      <c r="K46" s="2"/>
      <c r="L46" s="2"/>
      <c r="M46" s="9"/>
      <c r="N46" s="2"/>
      <c r="O46" s="2"/>
      <c r="P46" s="2"/>
      <c r="Q46" s="2"/>
      <c r="R46" s="2"/>
      <c r="S46" s="9"/>
      <c r="T46" s="2"/>
      <c r="U46" s="2"/>
      <c r="V46" s="2"/>
      <c r="W46" s="2"/>
      <c r="X46" s="9"/>
      <c r="Y46" s="2"/>
      <c r="Z46" s="2"/>
      <c r="AA46" s="9"/>
      <c r="AB46" s="10"/>
    </row>
    <row r="47" spans="1:34" x14ac:dyDescent="0.3">
      <c r="A47" s="2"/>
      <c r="B47" s="2"/>
      <c r="C47" s="2"/>
      <c r="D47" s="2"/>
      <c r="E47" s="2"/>
      <c r="F47" s="2"/>
      <c r="G47" s="9"/>
      <c r="H47" s="2"/>
      <c r="I47" s="2"/>
      <c r="J47" s="2"/>
      <c r="K47" s="2"/>
      <c r="L47" s="2"/>
      <c r="M47" s="9"/>
      <c r="N47" s="2"/>
      <c r="O47" s="2"/>
      <c r="P47" s="2"/>
      <c r="Q47" s="2"/>
      <c r="R47" s="2"/>
      <c r="S47" s="9"/>
      <c r="T47" s="2"/>
      <c r="U47" s="2"/>
      <c r="V47" s="2"/>
      <c r="W47" s="2"/>
      <c r="X47" s="9"/>
      <c r="Y47" s="2"/>
      <c r="Z47" s="2"/>
      <c r="AA47" s="9"/>
      <c r="AB47" s="10"/>
    </row>
    <row r="48" spans="1:34" x14ac:dyDescent="0.3">
      <c r="A48" s="2"/>
      <c r="B48" s="2"/>
      <c r="C48" s="2"/>
      <c r="D48" s="2"/>
      <c r="E48" s="2"/>
      <c r="F48" s="2"/>
      <c r="G48" s="9"/>
      <c r="H48" s="2"/>
      <c r="I48" s="2"/>
      <c r="J48" s="2"/>
      <c r="K48" s="2"/>
      <c r="L48" s="2"/>
      <c r="M48" s="9"/>
      <c r="N48" s="2"/>
      <c r="O48" s="2"/>
      <c r="P48" s="2"/>
      <c r="Q48" s="2"/>
      <c r="R48" s="2"/>
      <c r="S48" s="9"/>
      <c r="T48" s="2"/>
      <c r="U48" s="2"/>
      <c r="V48" s="2"/>
      <c r="W48" s="2"/>
      <c r="X48" s="9"/>
      <c r="Y48" s="2"/>
      <c r="Z48" s="2"/>
      <c r="AA48" s="9"/>
      <c r="AB48" s="10"/>
    </row>
    <row r="49" spans="1:28" x14ac:dyDescent="0.3">
      <c r="A49" s="2"/>
      <c r="B49" s="2"/>
      <c r="C49" s="2"/>
      <c r="D49" s="2"/>
      <c r="E49" s="2"/>
      <c r="F49" s="2"/>
      <c r="G49" s="9"/>
      <c r="H49" s="2"/>
      <c r="I49" s="2"/>
      <c r="J49" s="2"/>
      <c r="K49" s="2"/>
      <c r="L49" s="2"/>
      <c r="M49" s="9"/>
      <c r="N49" s="2"/>
      <c r="O49" s="2"/>
      <c r="P49" s="2"/>
      <c r="Q49" s="2"/>
      <c r="R49" s="2"/>
      <c r="S49" s="9"/>
      <c r="T49" s="2"/>
      <c r="U49" s="2"/>
      <c r="V49" s="2"/>
      <c r="W49" s="2"/>
      <c r="X49" s="9"/>
      <c r="Y49" s="2"/>
      <c r="Z49" s="2"/>
      <c r="AA49" s="9"/>
      <c r="AB49" s="10"/>
    </row>
    <row r="50" spans="1:28" x14ac:dyDescent="0.3">
      <c r="A50" s="2"/>
      <c r="B50" s="2"/>
      <c r="C50" s="2"/>
      <c r="D50" s="2"/>
      <c r="E50" s="2"/>
      <c r="F50" s="2"/>
      <c r="G50" s="9"/>
      <c r="H50" s="2"/>
      <c r="I50" s="2"/>
      <c r="J50" s="2"/>
      <c r="K50" s="2"/>
      <c r="L50" s="2"/>
      <c r="M50" s="9"/>
      <c r="N50" s="2"/>
      <c r="O50" s="2"/>
      <c r="P50" s="2"/>
      <c r="Q50" s="2"/>
      <c r="R50" s="2"/>
      <c r="S50" s="9"/>
      <c r="T50" s="2"/>
      <c r="U50" s="2"/>
      <c r="V50" s="2"/>
      <c r="W50" s="2"/>
      <c r="X50" s="9"/>
      <c r="Y50" s="2"/>
      <c r="Z50" s="2"/>
      <c r="AA50" s="9"/>
      <c r="AB50" s="10"/>
    </row>
  </sheetData>
  <sheetProtection sheet="1" objects="1" scenarios="1" selectLockedCells="1"/>
  <sortState ref="A7:AD40">
    <sortCondition ref="A6"/>
  </sortState>
  <mergeCells count="6">
    <mergeCell ref="B3:C3"/>
    <mergeCell ref="Y4:Z4"/>
    <mergeCell ref="B4:F4"/>
    <mergeCell ref="H4:L4"/>
    <mergeCell ref="N4:R4"/>
    <mergeCell ref="T4:W4"/>
  </mergeCells>
  <pageMargins left="0.25" right="0.25" top="0.5" bottom="0.5" header="0.3" footer="0.3"/>
  <pageSetup scale="7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_x0020_Status xmlns="f2cf5083-909b-4a6c-9f1f-a0386671d90f">Draft</Document_x0020_Status>
    <Fiscal_x0020_Year xmlns="f2cf5083-909b-4a6c-9f1f-a0386671d90f" xsi:nil="true"/>
    <ECommerceDocType xmlns="f2cf5083-909b-4a6c-9f1f-a0386671d90f">Collateral</ECommerceDocType>
    <External_x0020_Constituent xmlns="f2cf5083-909b-4a6c-9f1f-a0386671d90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CommerceExternalDocument" ma:contentTypeID="0x01010098115E5E5C331C449D8D9CDC1D63CF7C0700FBA12E065ABCBA4B869DAE4BE7A85996" ma:contentTypeVersion="11" ma:contentTypeDescription="" ma:contentTypeScope="" ma:versionID="211782b95ce882ebfcc3e0bbc8f75bb5">
  <xsd:schema xmlns:xsd="http://www.w3.org/2001/XMLSchema" xmlns:xs="http://www.w3.org/2001/XMLSchema" xmlns:p="http://schemas.microsoft.com/office/2006/metadata/properties" xmlns:ns2="f2cf5083-909b-4a6c-9f1f-a0386671d90f" xmlns:ns3="80f7f2ff-04b7-46f8-b338-591cc7614d66" targetNamespace="http://schemas.microsoft.com/office/2006/metadata/properties" ma:root="true" ma:fieldsID="ec35a7e5f5d3799f2f7a8edfd86b649b" ns2:_="" ns3:_="">
    <xsd:import namespace="f2cf5083-909b-4a6c-9f1f-a0386671d90f"/>
    <xsd:import namespace="80f7f2ff-04b7-46f8-b338-591cc7614d66"/>
    <xsd:element name="properties">
      <xsd:complexType>
        <xsd:sequence>
          <xsd:element name="documentManagement">
            <xsd:complexType>
              <xsd:all>
                <xsd:element ref="ns2:External_x0020_Constituent" minOccurs="0"/>
                <xsd:element ref="ns2:Fiscal_x0020_Year" minOccurs="0"/>
                <xsd:element ref="ns2:Document_x0020_Status" minOccurs="0"/>
                <xsd:element ref="ns2:ECommerceDocType" minOccurs="0"/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f5083-909b-4a6c-9f1f-a0386671d90f" elementFormDefault="qualified">
    <xsd:import namespace="http://schemas.microsoft.com/office/2006/documentManagement/types"/>
    <xsd:import namespace="http://schemas.microsoft.com/office/infopath/2007/PartnerControls"/>
    <xsd:element name="External_x0020_Constituent" ma:index="8" nillable="true" ma:displayName="External Constituent" ma:list="{3443c716-e361-4dc4-8194-c7f3560b0327}" ma:internalName="External_x0020_Constituent" ma:showField="Title" ma:web="f2cf5083-909b-4a6c-9f1f-a0386671d90f">
      <xsd:simpleType>
        <xsd:restriction base="dms:Lookup"/>
      </xsd:simpleType>
    </xsd:element>
    <xsd:element name="Fiscal_x0020_Year" ma:index="9" nillable="true" ma:displayName="Fiscal Year" ma:internalName="Fiscal_x0020_Year">
      <xsd:simpleType>
        <xsd:restriction base="dms:Text">
          <xsd:maxLength value="255"/>
        </xsd:restriction>
      </xsd:simpleType>
    </xsd:element>
    <xsd:element name="Document_x0020_Status" ma:index="10" nillable="true" ma:displayName="Document Status" ma:default="Draft" ma:format="Dropdown" ma:internalName="Document_x0020_Status">
      <xsd:simpleType>
        <xsd:restriction base="dms:Choice">
          <xsd:enumeration value="Draft"/>
          <xsd:enumeration value="Published"/>
        </xsd:restriction>
      </xsd:simpleType>
    </xsd:element>
    <xsd:element name="ECommerceDocType" ma:index="11" nillable="true" ma:displayName="ECommerce Document Type" ma:default="Collateral" ma:format="Dropdown" ma:internalName="ECommerceDocType">
      <xsd:simpleType>
        <xsd:restriction base="dms:Choice">
          <xsd:enumeration value="Collateral"/>
          <xsd:enumeration value="Contracts"/>
          <xsd:enumeration value="Correspondence"/>
          <xsd:enumeration value="Financials"/>
          <xsd:enumeration value="Forms and Templates"/>
          <xsd:enumeration value="Reports"/>
          <xsd:enumeration value="Assets"/>
          <xsd:enumeration value="Products"/>
          <xsd:enumeration value="Vendors"/>
        </xsd:restriction>
      </xsd:simpleType>
    </xsd:element>
    <xsd:element name="SharedWithUsers" ma:index="12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4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5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f7f2ff-04b7-46f8-b338-591cc7614d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6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8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9" nillable="true" ma:displayName="MediaServiceAutoTags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A3D5E7-8911-403A-AD6A-77DA214D3A5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80f7f2ff-04b7-46f8-b338-591cc7614d66"/>
    <ds:schemaRef ds:uri="f2cf5083-909b-4a6c-9f1f-a0386671d90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0B67D50-FE80-4FDA-ADB8-AF850E30FB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E5ECB70-3A48-4491-9B4A-A98183965E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cf5083-909b-4a6c-9f1f-a0386671d90f"/>
    <ds:schemaRef ds:uri="80f7f2ff-04b7-46f8-b338-591cc7614d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Activity Supplies Level 3</vt:lpstr>
      <vt:lpstr>'Activity Supplies Level 3'!Print_Titles</vt:lpstr>
    </vt:vector>
  </TitlesOfParts>
  <Company>UCCE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Merced County 4H</dc:creator>
  <cp:lastModifiedBy>Collin Evans</cp:lastModifiedBy>
  <cp:lastPrinted>2016-05-26T22:44:57Z</cp:lastPrinted>
  <dcterms:created xsi:type="dcterms:W3CDTF">2010-05-18T21:14:45Z</dcterms:created>
  <dcterms:modified xsi:type="dcterms:W3CDTF">2018-04-11T16:04:53Z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0x01010098115E5E5C331C449D8D9CDC1D63CF7C0700FBA12E065ABCBA4B869DAE4BE7A85996</vt:lpwstr>
  </property>
</Properties>
</file>