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HP to Airflow" sheetId="1" r:id="rId4"/>
    <sheet state="visible" name="Required Boost Pressure" sheetId="2" r:id="rId5"/>
    <sheet state="visible" name="Charge Piping Calculator" sheetId="3" r:id="rId6"/>
  </sheets>
  <definedNames/>
  <calcPr/>
</workbook>
</file>

<file path=xl/sharedStrings.xml><?xml version="1.0" encoding="utf-8"?>
<sst xmlns="http://schemas.openxmlformats.org/spreadsheetml/2006/main" count="65" uniqueCount="50">
  <si>
    <t>[ Inputs ]</t>
  </si>
  <si>
    <t>v  Start here  v</t>
  </si>
  <si>
    <t>BHP Target:</t>
  </si>
  <si>
    <t>*</t>
  </si>
  <si>
    <t>Target AFR:</t>
  </si>
  <si>
    <t>BSFC:</t>
  </si>
  <si>
    <t>[ Outputs ]</t>
  </si>
  <si>
    <t>Req. Airflow (Wa) (lb/min):</t>
  </si>
  <si>
    <t>&lt;&lt;  Use this value for your compressor map reference point</t>
  </si>
  <si>
    <t>Formula ( Wa = HP x AFR x BSFC/60 )</t>
  </si>
  <si>
    <t>Wa = Required Air Flow Actual (lb/min)</t>
  </si>
  <si>
    <t>HP = Horsepower Target (crank)</t>
  </si>
  <si>
    <t>AFR = Air/Fuel Ratio</t>
  </si>
  <si>
    <t>BSFC/60 = Brake Specific Fuel Consumption</t>
  </si>
  <si>
    <t>Author: Bill @ Garage Auto Sports Ltd.</t>
  </si>
  <si>
    <t>Calculations provided by Garrett Motion Inc.</t>
  </si>
  <si>
    <t>v  Start Here  v</t>
  </si>
  <si>
    <t>Required Actual Airflow (Wa):</t>
  </si>
  <si>
    <t>Gas Constant (R):</t>
  </si>
  <si>
    <t>Intake Temp (Tm) in F:</t>
  </si>
  <si>
    <t>Volumetric Efficiency (VE):</t>
  </si>
  <si>
    <t>Max Engine Speed (N):</t>
  </si>
  <si>
    <t>Engine Size in L (Vd):</t>
  </si>
  <si>
    <t>Required Boost Pressure (MAPreq):</t>
  </si>
  <si>
    <t xml:space="preserve">Required Gauge Pressure (PSI): </t>
  </si>
  <si>
    <t>[ I/O ]</t>
  </si>
  <si>
    <t>Estimated system pressure loss (psi):</t>
  </si>
  <si>
    <t xml:space="preserve">* * avg estimated system pressure loss is between 1-4 psi	</t>
  </si>
  <si>
    <t>Total compensated boost pressure (psi):</t>
  </si>
  <si>
    <t>[ Final Output ]</t>
  </si>
  <si>
    <t>New required pressure ratio (PR):</t>
  </si>
  <si>
    <t>&lt;&lt;  Use this PR for your compressor map reference point</t>
  </si>
  <si>
    <t>Our example: 3.0L / 700 crank hp / VE 0.90 (4 valve engine) / 7000 max RPM</t>
  </si>
  <si>
    <t>MAPreq = Manifold Absolute Pressure (psia) required to meet the horsepower target</t>
  </si>
  <si>
    <t>Wa = Air flow actual(lb/min) = 63</t>
  </si>
  <si>
    <t>R = Gas Constant = 639.6</t>
  </si>
  <si>
    <t>Tm = Intake Manifold Temperature (degrees F) = 110</t>
  </si>
  <si>
    <t>VE = Volumetric Efficiency = 0.90</t>
  </si>
  <si>
    <t>N = Engine speed (RPM) Max RPM = 7000</t>
  </si>
  <si>
    <t>Vd = engine displacement in litres = 3.0</t>
  </si>
  <si>
    <t>We can hereby reasonably conclude that we would require a pressure ratio of roughly 3.10, or 2.10 bar of boost to meet our goal of 700bhp with an estimated 2psi of system pressure loss and 1psi of inlet depression</t>
  </si>
  <si>
    <t>Inputs:</t>
  </si>
  <si>
    <t>Charge Piping Diameter (in)</t>
  </si>
  <si>
    <t>Area (sqft)</t>
  </si>
  <si>
    <t>Flow Velocity (fps)</t>
  </si>
  <si>
    <t>Req Flow (CFM):</t>
  </si>
  <si>
    <t>Req Flow (lb/min):</t>
  </si>
  <si>
    <t>^ Start here ^</t>
  </si>
  <si>
    <t>Velocity (ft/min) = Volumetric Flow Rate (CFM) / Area (ft²)</t>
  </si>
  <si>
    <t>Ideal charge velocity is between 200-300 fps for most setups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</si>
</sst>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12">
    <font>
      <sz val="10.0"/>
      <color rgb="FF000000"/>
      <name val="Arial"/>
      <scheme val="minor"/>
    </font>
    <font>
      <b/>
      <i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sz val="12.0"/>
      <color rgb="FF000000"/>
      <name val="Arial"/>
    </font>
    <font>
      <sz val="12.0"/>
      <color rgb="FF000000"/>
      <name val="Arial"/>
    </font>
    <font>
      <sz val="12.0"/>
      <color rgb="FF000000"/>
      <name val="&quot;Gotham A&quot;"/>
    </font>
    <font>
      <b/>
      <sz val="12.0"/>
      <color rgb="FF000000"/>
      <name val="&quot;Gotham A&quot;"/>
    </font>
    <font>
      <color theme="1"/>
      <name val="Arial"/>
    </font>
    <font>
      <b/>
      <i/>
      <sz val="10.0"/>
      <color rgb="FF000000"/>
      <name val="Arial"/>
    </font>
    <font>
      <b/>
      <i/>
      <sz val="10.0"/>
      <color rgb="FF000000"/>
      <name val="&quot;Gotham A&quot;"/>
    </font>
    <font>
      <b/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D966"/>
        <bgColor rgb="FFFFD966"/>
      </patternFill>
    </fill>
    <fill>
      <patternFill patternType="solid">
        <fgColor rgb="FFF8F8F8"/>
        <bgColor rgb="FFF8F8F8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2" numFmtId="0" xfId="0" applyAlignment="1" applyBorder="1" applyFont="1">
      <alignment horizontal="center" readingOrder="0"/>
    </xf>
    <xf borderId="1" fillId="2" fontId="3" numFmtId="0" xfId="0" applyAlignment="1" applyBorder="1" applyFont="1">
      <alignment readingOrder="0"/>
    </xf>
    <xf borderId="1" fillId="3" fontId="2" numFmtId="0" xfId="0" applyAlignment="1" applyBorder="1" applyFill="1" applyFont="1">
      <alignment horizontal="center" readingOrder="0"/>
    </xf>
    <xf borderId="0" fillId="0" fontId="2" numFmtId="0" xfId="0" applyAlignment="1" applyFont="1">
      <alignment readingOrder="0"/>
    </xf>
    <xf borderId="0" fillId="2" fontId="1" numFmtId="0" xfId="0" applyAlignment="1" applyFont="1">
      <alignment readingOrder="0"/>
    </xf>
    <xf borderId="0" fillId="2" fontId="2" numFmtId="0" xfId="0" applyAlignment="1" applyFont="1">
      <alignment horizontal="center"/>
    </xf>
    <xf borderId="1" fillId="0" fontId="3" numFmtId="1" xfId="0" applyAlignment="1" applyBorder="1" applyFont="1" applyNumberFormat="1">
      <alignment horizontal="center"/>
    </xf>
    <xf borderId="0" fillId="4" fontId="4" numFmtId="0" xfId="0" applyAlignment="1" applyFill="1" applyFont="1">
      <alignment readingOrder="0"/>
    </xf>
    <xf borderId="0" fillId="4" fontId="5" numFmtId="0" xfId="0" applyAlignment="1" applyFont="1">
      <alignment readingOrder="0"/>
    </xf>
    <xf borderId="0" fillId="4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8" numFmtId="0" xfId="0" applyFont="1"/>
    <xf borderId="1" fillId="0" fontId="3" numFmtId="0" xfId="0" applyAlignment="1" applyBorder="1" applyFont="1">
      <alignment readingOrder="0"/>
    </xf>
    <xf borderId="1" fillId="3" fontId="2" numFmtId="164" xfId="0" applyAlignment="1" applyBorder="1" applyFont="1" applyNumberFormat="1">
      <alignment horizontal="center" readingOrder="0"/>
    </xf>
    <xf borderId="1" fillId="3" fontId="2" numFmtId="2" xfId="0" applyAlignment="1" applyBorder="1" applyFont="1" applyNumberFormat="1">
      <alignment horizontal="center" readingOrder="0"/>
    </xf>
    <xf borderId="1" fillId="2" fontId="2" numFmtId="0" xfId="0" applyAlignment="1" applyBorder="1" applyFont="1">
      <alignment horizontal="center"/>
    </xf>
    <xf borderId="1" fillId="0" fontId="3" numFmtId="2" xfId="0" applyAlignment="1" applyBorder="1" applyFont="1" applyNumberFormat="1">
      <alignment horizontal="center"/>
    </xf>
    <xf borderId="1" fillId="0" fontId="3" numFmtId="0" xfId="0" applyAlignment="1" applyBorder="1" applyFont="1">
      <alignment horizontal="center"/>
    </xf>
    <xf borderId="2" fillId="2" fontId="1" numFmtId="0" xfId="0" applyAlignment="1" applyBorder="1" applyFont="1">
      <alignment readingOrder="0"/>
    </xf>
    <xf borderId="0" fillId="4" fontId="9" numFmtId="0" xfId="0" applyAlignment="1" applyFont="1">
      <alignment readingOrder="0" shrinkToFit="0" wrapText="1"/>
    </xf>
    <xf borderId="0" fillId="4" fontId="10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1" fillId="2" fontId="2" numFmtId="0" xfId="0" applyBorder="1" applyFont="1"/>
    <xf borderId="1" fillId="0" fontId="2" numFmtId="0" xfId="0" applyBorder="1" applyFont="1"/>
    <xf borderId="1" fillId="0" fontId="3" numFmtId="2" xfId="0" applyAlignment="1" applyBorder="1" applyFont="1" applyNumberFormat="1">
      <alignment readingOrder="0"/>
    </xf>
    <xf borderId="1" fillId="0" fontId="2" numFmtId="165" xfId="0" applyAlignment="1" applyBorder="1" applyFont="1" applyNumberFormat="1">
      <alignment readingOrder="0"/>
    </xf>
    <xf borderId="1" fillId="0" fontId="2" numFmtId="1" xfId="0" applyBorder="1" applyFont="1" applyNumberFormat="1"/>
    <xf borderId="1" fillId="3" fontId="3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0" xfId="0" applyAlignment="1" applyBorder="1" applyFont="1">
      <alignment horizontal="center" readingOrder="0"/>
    </xf>
    <xf borderId="0" fillId="4" fontId="11" numFmtId="0" xfId="0" applyAlignment="1" applyFont="1">
      <alignment readingOrder="0"/>
    </xf>
    <xf borderId="0" fillId="0" fontId="1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3.png"/><Relationship Id="rId3" Type="http://schemas.openxmlformats.org/officeDocument/2006/relationships/image" Target="../media/image4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0</xdr:colOff>
      <xdr:row>0</xdr:row>
      <xdr:rowOff>0</xdr:rowOff>
    </xdr:from>
    <xdr:ext cx="2857500" cy="1895475"/>
    <xdr:pic>
      <xdr:nvPicPr>
        <xdr:cNvPr id="0" name="image5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10</xdr:row>
      <xdr:rowOff>0</xdr:rowOff>
    </xdr:from>
    <xdr:ext cx="2857500" cy="1771650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0</xdr:rowOff>
    </xdr:from>
    <xdr:ext cx="676275" cy="2000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0</xdr:row>
      <xdr:rowOff>0</xdr:rowOff>
    </xdr:from>
    <xdr:ext cx="2857500" cy="6381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4</xdr:row>
      <xdr:rowOff>0</xdr:rowOff>
    </xdr:from>
    <xdr:ext cx="2857500" cy="135255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17</xdr:row>
      <xdr:rowOff>0</xdr:rowOff>
    </xdr:from>
    <xdr:ext cx="676275" cy="2000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17</xdr:row>
      <xdr:rowOff>0</xdr:rowOff>
    </xdr:from>
    <xdr:ext cx="676275" cy="20002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13"/>
    <col customWidth="1" min="2" max="2" width="20.75"/>
  </cols>
  <sheetData>
    <row r="1">
      <c r="A1" s="1" t="s">
        <v>0</v>
      </c>
      <c r="B1" s="2" t="s">
        <v>1</v>
      </c>
    </row>
    <row r="2">
      <c r="A2" s="3" t="s">
        <v>2</v>
      </c>
      <c r="B2" s="4"/>
      <c r="C2" s="5" t="s">
        <v>3</v>
      </c>
    </row>
    <row r="3">
      <c r="A3" s="3" t="s">
        <v>4</v>
      </c>
      <c r="B3" s="4"/>
      <c r="C3" s="5" t="s">
        <v>3</v>
      </c>
    </row>
    <row r="4">
      <c r="A4" s="3" t="s">
        <v>5</v>
      </c>
      <c r="B4" s="4"/>
      <c r="C4" s="5" t="s">
        <v>3</v>
      </c>
    </row>
    <row r="5">
      <c r="A5" s="6" t="s">
        <v>6</v>
      </c>
      <c r="B5" s="7"/>
    </row>
    <row r="6">
      <c r="A6" s="3" t="s">
        <v>7</v>
      </c>
      <c r="B6" s="8">
        <f>sum(B2*B3*(B4/60))</f>
        <v>0</v>
      </c>
      <c r="C6" s="5" t="s">
        <v>8</v>
      </c>
    </row>
    <row r="9">
      <c r="A9" s="9" t="s">
        <v>9</v>
      </c>
    </row>
    <row r="10">
      <c r="A10" s="10" t="s">
        <v>10</v>
      </c>
    </row>
    <row r="11">
      <c r="A11" s="11" t="s">
        <v>11</v>
      </c>
    </row>
    <row r="12">
      <c r="A12" s="10" t="s">
        <v>12</v>
      </c>
    </row>
    <row r="13">
      <c r="A13" s="11" t="s">
        <v>13</v>
      </c>
    </row>
    <row r="15">
      <c r="A15" s="12"/>
      <c r="B15" s="12"/>
      <c r="C15" s="12"/>
      <c r="D15" s="12"/>
    </row>
    <row r="16">
      <c r="A16" s="13" t="s">
        <v>14</v>
      </c>
      <c r="D16" s="12"/>
    </row>
    <row r="17">
      <c r="A17" s="13" t="s">
        <v>15</v>
      </c>
      <c r="D17" s="12"/>
    </row>
    <row r="18">
      <c r="D18" s="12"/>
    </row>
    <row r="19">
      <c r="A19" s="14"/>
      <c r="C19" s="14"/>
      <c r="D19" s="12"/>
    </row>
    <row r="20">
      <c r="C20" s="14"/>
    </row>
    <row r="21">
      <c r="C21" s="14"/>
    </row>
    <row r="22">
      <c r="C22" s="14"/>
    </row>
  </sheetData>
  <mergeCells count="9">
    <mergeCell ref="A10:D10"/>
    <mergeCell ref="A11:D11"/>
    <mergeCell ref="C6:F6"/>
    <mergeCell ref="A13:D13"/>
    <mergeCell ref="A9:D9"/>
    <mergeCell ref="A12:D12"/>
    <mergeCell ref="A16:C16"/>
    <mergeCell ref="A17:C17"/>
    <mergeCell ref="A19:B2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25"/>
  </cols>
  <sheetData>
    <row r="1">
      <c r="A1" s="1" t="s">
        <v>0</v>
      </c>
      <c r="B1" s="2" t="s">
        <v>16</v>
      </c>
    </row>
    <row r="2">
      <c r="A2" s="15" t="s">
        <v>17</v>
      </c>
      <c r="B2" s="4"/>
      <c r="C2" s="5" t="s">
        <v>3</v>
      </c>
    </row>
    <row r="3">
      <c r="A3" s="15" t="s">
        <v>18</v>
      </c>
      <c r="B3" s="16"/>
      <c r="C3" s="5" t="s">
        <v>3</v>
      </c>
    </row>
    <row r="4">
      <c r="A4" s="15" t="s">
        <v>19</v>
      </c>
      <c r="B4" s="4"/>
      <c r="C4" s="5" t="s">
        <v>3</v>
      </c>
    </row>
    <row r="5">
      <c r="A5" s="15" t="s">
        <v>20</v>
      </c>
      <c r="B5" s="17"/>
      <c r="C5" s="5" t="s">
        <v>3</v>
      </c>
    </row>
    <row r="6">
      <c r="A6" s="15" t="s">
        <v>21</v>
      </c>
      <c r="B6" s="4"/>
      <c r="C6" s="5" t="s">
        <v>3</v>
      </c>
    </row>
    <row r="7">
      <c r="A7" s="15" t="s">
        <v>22</v>
      </c>
      <c r="B7" s="16"/>
      <c r="C7" s="5" t="s">
        <v>3</v>
      </c>
    </row>
    <row r="8">
      <c r="A8" s="1" t="s">
        <v>6</v>
      </c>
      <c r="B8" s="18"/>
    </row>
    <row r="9">
      <c r="A9" s="15" t="s">
        <v>23</v>
      </c>
      <c r="B9" s="19" t="str">
        <f>sum(B2*B3*(460+B4))/(B5*(B6/2)*(B7*61.02))</f>
        <v>#DIV/0!</v>
      </c>
    </row>
    <row r="10">
      <c r="A10" s="15" t="s">
        <v>24</v>
      </c>
      <c r="B10" s="20" t="str">
        <f>sum(B9-14.5)</f>
        <v>#DIV/0!</v>
      </c>
    </row>
    <row r="11">
      <c r="A11" s="1" t="s">
        <v>25</v>
      </c>
      <c r="B11" s="18"/>
    </row>
    <row r="12">
      <c r="A12" s="15" t="s">
        <v>26</v>
      </c>
      <c r="B12" s="4"/>
      <c r="C12" s="5" t="s">
        <v>27</v>
      </c>
    </row>
    <row r="13">
      <c r="A13" s="15" t="s">
        <v>28</v>
      </c>
      <c r="B13" s="20" t="str">
        <f>sum(B10+B12)</f>
        <v>#DIV/0!</v>
      </c>
    </row>
    <row r="14">
      <c r="A14" s="21" t="s">
        <v>29</v>
      </c>
      <c r="B14" s="1"/>
    </row>
    <row r="15">
      <c r="A15" s="15" t="s">
        <v>30</v>
      </c>
      <c r="B15" s="19" t="str">
        <f>sum((B13+14.5)/13.5)</f>
        <v>#DIV/0!</v>
      </c>
      <c r="C15" s="5" t="s">
        <v>31</v>
      </c>
      <c r="I15" s="13" t="s">
        <v>14</v>
      </c>
    </row>
    <row r="16">
      <c r="I16" s="13" t="s">
        <v>15</v>
      </c>
    </row>
    <row r="17">
      <c r="A17" s="22" t="s">
        <v>32</v>
      </c>
    </row>
    <row r="18">
      <c r="A18" s="23" t="s">
        <v>33</v>
      </c>
      <c r="I18" s="14"/>
    </row>
    <row r="19">
      <c r="A19" s="22" t="s">
        <v>34</v>
      </c>
    </row>
    <row r="20">
      <c r="A20" s="23" t="s">
        <v>35</v>
      </c>
    </row>
    <row r="21">
      <c r="A21" s="22" t="s">
        <v>36</v>
      </c>
    </row>
    <row r="22">
      <c r="A22" s="22" t="s">
        <v>37</v>
      </c>
    </row>
    <row r="23">
      <c r="A23" s="22" t="s">
        <v>38</v>
      </c>
    </row>
    <row r="24">
      <c r="A24" s="22" t="s">
        <v>39</v>
      </c>
    </row>
    <row r="25">
      <c r="A25" s="24" t="s">
        <v>40</v>
      </c>
    </row>
  </sheetData>
  <mergeCells count="14">
    <mergeCell ref="I15:K15"/>
    <mergeCell ref="C15:F15"/>
    <mergeCell ref="C12:F12"/>
    <mergeCell ref="I18:K21"/>
    <mergeCell ref="I16:K16"/>
    <mergeCell ref="A17:G17"/>
    <mergeCell ref="A18:G18"/>
    <mergeCell ref="A19:G19"/>
    <mergeCell ref="A20:G20"/>
    <mergeCell ref="A21:G21"/>
    <mergeCell ref="A22:G22"/>
    <mergeCell ref="A23:G23"/>
    <mergeCell ref="A24:G24"/>
    <mergeCell ref="A25:L25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4" max="4" width="24.5"/>
    <col customWidth="1" min="5" max="5" width="13.38"/>
    <col customWidth="1" min="6" max="6" width="16.63"/>
  </cols>
  <sheetData>
    <row r="1">
      <c r="A1" s="3" t="s">
        <v>41</v>
      </c>
      <c r="B1" s="25"/>
      <c r="C1" s="25"/>
      <c r="D1" s="3" t="s">
        <v>42</v>
      </c>
      <c r="E1" s="3" t="s">
        <v>43</v>
      </c>
      <c r="F1" s="3" t="s">
        <v>44</v>
      </c>
    </row>
    <row r="2">
      <c r="A2" s="3" t="s">
        <v>45</v>
      </c>
      <c r="B2" s="15">
        <f>sum(B3*13.3)</f>
        <v>0</v>
      </c>
      <c r="C2" s="26"/>
      <c r="D2" s="27">
        <v>1.5</v>
      </c>
      <c r="E2" s="28">
        <v>0.012</v>
      </c>
      <c r="F2" s="29">
        <f>sum(B2/E2)/60</f>
        <v>0</v>
      </c>
    </row>
    <row r="3">
      <c r="A3" s="3" t="s">
        <v>46</v>
      </c>
      <c r="B3" s="30"/>
      <c r="C3" s="31" t="s">
        <v>3</v>
      </c>
      <c r="D3" s="27">
        <v>2.0</v>
      </c>
      <c r="E3" s="28">
        <v>0.022</v>
      </c>
      <c r="F3" s="29">
        <f>sum(B2/E3)/60</f>
        <v>0</v>
      </c>
    </row>
    <row r="4">
      <c r="A4" s="26"/>
      <c r="B4" s="32" t="s">
        <v>47</v>
      </c>
      <c r="C4" s="26"/>
      <c r="D4" s="27">
        <v>2.25</v>
      </c>
      <c r="E4" s="28">
        <v>0.028</v>
      </c>
      <c r="F4" s="29">
        <f>sum(B2/E4)/60</f>
        <v>0</v>
      </c>
    </row>
    <row r="5">
      <c r="D5" s="27">
        <v>2.5</v>
      </c>
      <c r="E5" s="28">
        <v>0.034</v>
      </c>
      <c r="F5" s="29">
        <f>sum(B2/E5)/60</f>
        <v>0</v>
      </c>
    </row>
    <row r="6">
      <c r="D6" s="27">
        <v>2.75</v>
      </c>
      <c r="E6" s="28">
        <v>0.041</v>
      </c>
      <c r="F6" s="29">
        <f>sum(B2/E6)/60</f>
        <v>0</v>
      </c>
    </row>
    <row r="7">
      <c r="D7" s="27">
        <v>3.0</v>
      </c>
      <c r="E7" s="28">
        <v>0.049</v>
      </c>
      <c r="F7" s="29">
        <f>sum(B2/E7)/60</f>
        <v>0</v>
      </c>
    </row>
    <row r="8">
      <c r="D8" s="27">
        <v>3.25</v>
      </c>
      <c r="E8" s="28">
        <v>0.058</v>
      </c>
      <c r="F8" s="29">
        <f>sum(B2/E8)/60</f>
        <v>0</v>
      </c>
    </row>
    <row r="9">
      <c r="D9" s="27">
        <v>3.5</v>
      </c>
      <c r="E9" s="28">
        <v>0.067</v>
      </c>
      <c r="F9" s="29">
        <f>sum(B2/E9)/60</f>
        <v>0</v>
      </c>
    </row>
    <row r="11">
      <c r="A11" s="33" t="s">
        <v>48</v>
      </c>
      <c r="E11" s="34"/>
    </row>
    <row r="12">
      <c r="A12" s="33" t="s">
        <v>49</v>
      </c>
      <c r="E12" s="34"/>
    </row>
    <row r="14">
      <c r="A14" s="13"/>
      <c r="B14" s="13"/>
      <c r="C14" s="13"/>
    </row>
    <row r="15">
      <c r="A15" s="13" t="s">
        <v>14</v>
      </c>
    </row>
    <row r="16">
      <c r="A16" s="13" t="s">
        <v>15</v>
      </c>
    </row>
    <row r="18">
      <c r="A18" s="14"/>
    </row>
  </sheetData>
  <mergeCells count="5">
    <mergeCell ref="A18:C21"/>
    <mergeCell ref="A15:C15"/>
    <mergeCell ref="A11:D11"/>
    <mergeCell ref="A12:D12"/>
    <mergeCell ref="A16:C16"/>
  </mergeCells>
  <drawing r:id="rId1"/>
</worksheet>
</file>