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75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<sst xmlns="http://schemas.openxmlformats.org/spreadsheetml/2006/main" count="53" uniqueCount="29">
  <si>
    <t>Speed Course (ft)</t>
  </si>
  <si>
    <t>Surface</t>
  </si>
  <si>
    <t>Asphalt</t>
  </si>
  <si>
    <t>Slope</t>
  </si>
  <si>
    <t>Run #</t>
  </si>
  <si>
    <t>Time (sec)</t>
  </si>
  <si>
    <t>Speed (mph)</t>
  </si>
  <si>
    <t>Percent of Ave</t>
  </si>
  <si>
    <t>Average</t>
  </si>
  <si>
    <t>Difference from Ave.(sec)</t>
  </si>
  <si>
    <t>Maximum</t>
  </si>
  <si>
    <t>Minimum</t>
  </si>
  <si>
    <t>Model</t>
  </si>
  <si>
    <t>2.7 mph</t>
  </si>
  <si>
    <t>11 mph</t>
  </si>
  <si>
    <t>Minimum Speed using cruise control (1st gear)</t>
  </si>
  <si>
    <t>Maximum speed using cruise control (1st gear)</t>
  </si>
  <si>
    <t>Minimum speed manually driving (1st gear)</t>
  </si>
  <si>
    <t>2.5 mph</t>
  </si>
  <si>
    <t>slowest speed before engine starts oscillating (cruise control does a better job than manually driving)</t>
  </si>
  <si>
    <t>extremely difficult to hold this speed consistently, not recommended for spraying</t>
  </si>
  <si>
    <t>Perfectly Level</t>
  </si>
  <si>
    <t>Run up prior to starting course</t>
  </si>
  <si>
    <t>50'</t>
  </si>
  <si>
    <t>Recommended distance for run up</t>
  </si>
  <si>
    <t>~20'</t>
  </si>
  <si>
    <t>distance increases as speed increases, no more than 50' needed for speeds up to 8 mph from standstill</t>
  </si>
  <si>
    <t>not recommended to exceed 8 mph in 1st gear, 11 mph is at maximum engine rpm</t>
  </si>
  <si>
    <t>2007 Honda TRX 500 Foreman w/ P.S.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</si>
</sst>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0.000000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B45" sqref="B45"/>
    </sheetView>
  </sheetViews>
  <sheetFormatPr defaultColWidth="9.140625" defaultRowHeight="12.75"/>
  <cols>
    <col min="1" max="1" width="10.00390625" style="0" bestFit="1" customWidth="1"/>
    <col min="2" max="2" width="10.28125" style="0" bestFit="1" customWidth="1"/>
    <col min="3" max="3" width="12.57421875" style="0" bestFit="1" customWidth="1"/>
    <col min="4" max="4" width="24.140625" style="0" bestFit="1" customWidth="1"/>
    <col min="5" max="5" width="14.421875" style="0" bestFit="1" customWidth="1"/>
    <col min="9" max="9" width="5.28125" style="0" customWidth="1"/>
    <col min="10" max="10" width="1.57421875" style="0" customWidth="1"/>
  </cols>
  <sheetData>
    <row r="1" spans="1:7" ht="10.5" customHeight="1">
      <c r="A1" s="24" t="s">
        <v>12</v>
      </c>
      <c r="B1" s="24"/>
      <c r="C1" s="24"/>
      <c r="D1" s="24" t="s">
        <v>28</v>
      </c>
      <c r="E1" s="24"/>
      <c r="F1" s="23"/>
      <c r="G1" s="23"/>
    </row>
    <row r="2" spans="1:7" ht="10.5" customHeight="1">
      <c r="A2" s="24" t="s">
        <v>0</v>
      </c>
      <c r="B2" s="24"/>
      <c r="C2" s="24"/>
      <c r="D2" s="22">
        <v>100</v>
      </c>
      <c r="E2" s="22"/>
      <c r="F2" s="23"/>
      <c r="G2" s="23"/>
    </row>
    <row r="3" spans="1:7" ht="10.5" customHeight="1">
      <c r="A3" s="24" t="s">
        <v>1</v>
      </c>
      <c r="B3" s="24"/>
      <c r="C3" s="24"/>
      <c r="D3" s="22" t="s">
        <v>2</v>
      </c>
      <c r="E3" s="22"/>
      <c r="F3" s="23"/>
      <c r="G3" s="23"/>
    </row>
    <row r="4" spans="1:7" ht="10.5" customHeight="1">
      <c r="A4" s="24" t="s">
        <v>3</v>
      </c>
      <c r="B4" s="24"/>
      <c r="C4" s="24"/>
      <c r="D4" s="22" t="s">
        <v>21</v>
      </c>
      <c r="E4" s="22"/>
      <c r="F4" s="23"/>
      <c r="G4" s="23"/>
    </row>
    <row r="5" spans="1:7" ht="10.5" customHeight="1">
      <c r="A5" s="24" t="s">
        <v>22</v>
      </c>
      <c r="B5" s="24"/>
      <c r="C5" s="24"/>
      <c r="D5" s="22" t="s">
        <v>23</v>
      </c>
      <c r="E5" s="22"/>
      <c r="F5" s="23"/>
      <c r="G5" s="23"/>
    </row>
    <row r="6" spans="1:6" ht="10.5" customHeight="1">
      <c r="A6" s="24" t="s">
        <v>24</v>
      </c>
      <c r="B6" s="24"/>
      <c r="C6" s="24"/>
      <c r="D6" s="22" t="s">
        <v>25</v>
      </c>
      <c r="E6" s="23" t="s">
        <v>26</v>
      </c>
      <c r="F6" s="23"/>
    </row>
    <row r="7" spans="1:6" ht="10.5" customHeight="1">
      <c r="A7" s="24" t="s">
        <v>17</v>
      </c>
      <c r="B7" s="24"/>
      <c r="C7" s="24"/>
      <c r="D7" s="22" t="s">
        <v>18</v>
      </c>
      <c r="E7" s="23" t="s">
        <v>20</v>
      </c>
      <c r="F7" s="23"/>
    </row>
    <row r="8" spans="1:6" ht="10.5" customHeight="1">
      <c r="A8" s="24" t="s">
        <v>15</v>
      </c>
      <c r="B8" s="24"/>
      <c r="C8" s="24"/>
      <c r="D8" s="22" t="s">
        <v>13</v>
      </c>
      <c r="E8" s="23" t="s">
        <v>19</v>
      </c>
      <c r="F8" s="23"/>
    </row>
    <row r="9" spans="1:6" ht="10.5" customHeight="1">
      <c r="A9" s="24" t="s">
        <v>16</v>
      </c>
      <c r="B9" s="24"/>
      <c r="C9" s="24"/>
      <c r="D9" s="22" t="s">
        <v>14</v>
      </c>
      <c r="E9" s="23" t="s">
        <v>27</v>
      </c>
      <c r="F9" s="23"/>
    </row>
    <row r="10" spans="1:2" ht="7.5" customHeight="1" thickBot="1">
      <c r="A10" s="1"/>
      <c r="B10" s="2"/>
    </row>
    <row r="11" spans="1:5" ht="12" customHeight="1" thickBot="1" thickTop="1">
      <c r="A11" s="14" t="s">
        <v>4</v>
      </c>
      <c r="B11" s="15" t="s">
        <v>5</v>
      </c>
      <c r="C11" s="15" t="s">
        <v>6</v>
      </c>
      <c r="D11" s="15" t="s">
        <v>9</v>
      </c>
      <c r="E11" s="16" t="s">
        <v>7</v>
      </c>
    </row>
    <row r="12" spans="1:5" ht="12" customHeight="1">
      <c r="A12" s="11">
        <v>1</v>
      </c>
      <c r="B12" s="12">
        <v>22.53</v>
      </c>
      <c r="C12" s="12">
        <f>$D$2/B12*0.682</f>
        <v>3.0270750110963163</v>
      </c>
      <c r="D12" s="12">
        <f>B12-$B$17</f>
        <v>-0.04200000000000159</v>
      </c>
      <c r="E12" s="13">
        <f>B12/$B$17*100</f>
        <v>99.81392876129718</v>
      </c>
    </row>
    <row r="13" spans="1:5" ht="12" customHeight="1">
      <c r="A13" s="11">
        <v>2</v>
      </c>
      <c r="B13" s="4">
        <v>22.62</v>
      </c>
      <c r="C13" s="4">
        <f>$D$2/B13*0.682</f>
        <v>3.015030946065429</v>
      </c>
      <c r="D13" s="12">
        <f>B13-$B$17</f>
        <v>0.047999999999998266</v>
      </c>
      <c r="E13" s="13">
        <f>B13/$B$17*100</f>
        <v>100.21265284423177</v>
      </c>
    </row>
    <row r="14" spans="1:5" ht="12" customHeight="1">
      <c r="A14" s="11">
        <v>3</v>
      </c>
      <c r="B14" s="4">
        <v>22.5</v>
      </c>
      <c r="C14" s="4">
        <f>$D$2/B14*0.682</f>
        <v>3.0311111111111115</v>
      </c>
      <c r="D14" s="12">
        <f>B14-$B$17</f>
        <v>-0.07200000000000273</v>
      </c>
      <c r="E14" s="13">
        <f>B14/$B$17*100</f>
        <v>99.6810207336523</v>
      </c>
    </row>
    <row r="15" spans="1:5" ht="12" customHeight="1">
      <c r="A15" s="11">
        <v>4</v>
      </c>
      <c r="B15" s="4">
        <v>22.56</v>
      </c>
      <c r="C15" s="4">
        <f>$D$2/B15*0.682</f>
        <v>3.023049645390071</v>
      </c>
      <c r="D15" s="12">
        <f>B15-$B$17</f>
        <v>-0.012000000000004007</v>
      </c>
      <c r="E15" s="13">
        <f>B15/$B$17*100</f>
        <v>99.94683678894204</v>
      </c>
    </row>
    <row r="16" spans="1:5" ht="12" customHeight="1" thickBot="1">
      <c r="A16" s="18">
        <v>5</v>
      </c>
      <c r="B16" s="19">
        <v>22.65</v>
      </c>
      <c r="C16" s="19">
        <f>$D$2/B16*0.682</f>
        <v>3.0110375275938193</v>
      </c>
      <c r="D16" s="19">
        <f>B16-$B$17</f>
        <v>0.07799999999999585</v>
      </c>
      <c r="E16" s="20">
        <f>B16/$B$17*100</f>
        <v>100.34556087187664</v>
      </c>
    </row>
    <row r="17" spans="1:5" ht="12" customHeight="1">
      <c r="A17" s="11" t="s">
        <v>8</v>
      </c>
      <c r="B17" s="17">
        <f>AVERAGE(B12:B16)</f>
        <v>22.572000000000003</v>
      </c>
      <c r="C17" s="17">
        <f>AVERAGE(C12:C16)</f>
        <v>3.0214608482513494</v>
      </c>
      <c r="D17" s="17"/>
      <c r="E17" s="21"/>
    </row>
    <row r="18" spans="1:5" ht="12" customHeight="1">
      <c r="A18" s="3" t="s">
        <v>11</v>
      </c>
      <c r="B18" s="6">
        <f>MIN(B12:B16)</f>
        <v>22.5</v>
      </c>
      <c r="C18" s="6">
        <f>MIN(C12:C16)</f>
        <v>3.0110375275938193</v>
      </c>
      <c r="D18" s="6">
        <f>MIN(D12:D16)</f>
        <v>-0.07200000000000273</v>
      </c>
      <c r="E18" s="7">
        <f>MIN(E12:E16)</f>
        <v>99.6810207336523</v>
      </c>
    </row>
    <row r="19" spans="1:5" ht="12" customHeight="1" thickBot="1">
      <c r="A19" s="8" t="s">
        <v>10</v>
      </c>
      <c r="B19" s="9">
        <f>MAX(B12:B16)</f>
        <v>22.65</v>
      </c>
      <c r="C19" s="9">
        <f>MAX(C12:C16)</f>
        <v>3.0311111111111115</v>
      </c>
      <c r="D19" s="9">
        <f>MAX(D12:D16)</f>
        <v>0.07799999999999585</v>
      </c>
      <c r="E19" s="10">
        <f>MAX(E12:E16)</f>
        <v>100.34556087187664</v>
      </c>
    </row>
    <row r="20" spans="1:2" ht="12" customHeight="1" thickBot="1" thickTop="1">
      <c r="A20" s="1"/>
      <c r="B20" s="2"/>
    </row>
    <row r="21" spans="1:5" ht="12" customHeight="1" thickBot="1" thickTop="1">
      <c r="A21" s="14" t="s">
        <v>4</v>
      </c>
      <c r="B21" s="15" t="s">
        <v>5</v>
      </c>
      <c r="C21" s="15" t="s">
        <v>6</v>
      </c>
      <c r="D21" s="15" t="s">
        <v>9</v>
      </c>
      <c r="E21" s="16" t="s">
        <v>7</v>
      </c>
    </row>
    <row r="22" spans="1:5" ht="12" customHeight="1">
      <c r="A22" s="11">
        <v>1</v>
      </c>
      <c r="B22" s="12">
        <v>16.75</v>
      </c>
      <c r="C22" s="12">
        <f aca="true" t="shared" si="0" ref="C22:C31">$D$2/B22*0.682</f>
        <v>4.071641791044777</v>
      </c>
      <c r="D22" s="12">
        <f aca="true" t="shared" si="1" ref="D22:D31">B22-$B$32</f>
        <v>0.04899999999999949</v>
      </c>
      <c r="E22" s="13">
        <f aca="true" t="shared" si="2" ref="E22:E31">B22/$B$32*100</f>
        <v>100.29339560505359</v>
      </c>
    </row>
    <row r="23" spans="1:5" ht="12" customHeight="1">
      <c r="A23" s="3">
        <v>2</v>
      </c>
      <c r="B23" s="4">
        <v>16.71</v>
      </c>
      <c r="C23" s="4">
        <f t="shared" si="0"/>
        <v>4.081388390185518</v>
      </c>
      <c r="D23" s="12">
        <f t="shared" si="1"/>
        <v>0.009000000000000341</v>
      </c>
      <c r="E23" s="13">
        <f t="shared" si="2"/>
        <v>100.0538889886833</v>
      </c>
    </row>
    <row r="24" spans="1:5" ht="12" customHeight="1">
      <c r="A24" s="3">
        <v>3</v>
      </c>
      <c r="B24" s="4">
        <v>16.84</v>
      </c>
      <c r="C24" s="4">
        <f t="shared" si="0"/>
        <v>4.049881235154395</v>
      </c>
      <c r="D24" s="12">
        <f t="shared" si="1"/>
        <v>0.13899999999999935</v>
      </c>
      <c r="E24" s="13">
        <f t="shared" si="2"/>
        <v>100.83228549188672</v>
      </c>
    </row>
    <row r="25" spans="1:5" ht="12" customHeight="1">
      <c r="A25" s="3">
        <v>4</v>
      </c>
      <c r="B25" s="4">
        <v>16.59</v>
      </c>
      <c r="C25" s="4">
        <f t="shared" si="0"/>
        <v>4.110910186859555</v>
      </c>
      <c r="D25" s="12">
        <f t="shared" si="1"/>
        <v>-0.11100000000000065</v>
      </c>
      <c r="E25" s="13">
        <f t="shared" si="2"/>
        <v>99.33536913957248</v>
      </c>
    </row>
    <row r="26" spans="1:5" ht="12" customHeight="1">
      <c r="A26" s="3">
        <v>5</v>
      </c>
      <c r="B26" s="4">
        <v>16.71</v>
      </c>
      <c r="C26" s="4">
        <f t="shared" si="0"/>
        <v>4.081388390185518</v>
      </c>
      <c r="D26" s="12">
        <f t="shared" si="1"/>
        <v>0.009000000000000341</v>
      </c>
      <c r="E26" s="13">
        <f t="shared" si="2"/>
        <v>100.0538889886833</v>
      </c>
    </row>
    <row r="27" spans="1:5" ht="12" customHeight="1">
      <c r="A27" s="3">
        <v>6</v>
      </c>
      <c r="B27" s="4">
        <v>16.65</v>
      </c>
      <c r="C27" s="4">
        <f t="shared" si="0"/>
        <v>4.096096096096097</v>
      </c>
      <c r="D27" s="12">
        <f t="shared" si="1"/>
        <v>-0.05100000000000193</v>
      </c>
      <c r="E27" s="13">
        <f t="shared" si="2"/>
        <v>99.69462906412788</v>
      </c>
    </row>
    <row r="28" spans="1:5" ht="12" customHeight="1">
      <c r="A28" s="3">
        <v>7</v>
      </c>
      <c r="B28" s="4">
        <v>16.81</v>
      </c>
      <c r="C28" s="4">
        <f t="shared" si="0"/>
        <v>4.057108863771565</v>
      </c>
      <c r="D28" s="12">
        <f t="shared" si="1"/>
        <v>0.10899999999999821</v>
      </c>
      <c r="E28" s="13">
        <f t="shared" si="2"/>
        <v>100.652655529609</v>
      </c>
    </row>
    <row r="29" spans="1:5" ht="12" customHeight="1">
      <c r="A29" s="3">
        <v>8</v>
      </c>
      <c r="B29" s="4">
        <v>16.68</v>
      </c>
      <c r="C29" s="4">
        <f t="shared" si="0"/>
        <v>4.088729016786571</v>
      </c>
      <c r="D29" s="12">
        <f t="shared" si="1"/>
        <v>-0.021000000000000796</v>
      </c>
      <c r="E29" s="13">
        <f t="shared" si="2"/>
        <v>99.8742590264056</v>
      </c>
    </row>
    <row r="30" spans="1:5" ht="12" customHeight="1">
      <c r="A30" s="3">
        <v>9</v>
      </c>
      <c r="B30" s="4">
        <v>16.62</v>
      </c>
      <c r="C30" s="4">
        <f t="shared" si="0"/>
        <v>4.103489771359808</v>
      </c>
      <c r="D30" s="12">
        <f t="shared" si="1"/>
        <v>-0.08099999999999952</v>
      </c>
      <c r="E30" s="13">
        <f t="shared" si="2"/>
        <v>99.5149991018502</v>
      </c>
    </row>
    <row r="31" spans="1:5" ht="12" customHeight="1" thickBot="1">
      <c r="A31" s="18">
        <v>10</v>
      </c>
      <c r="B31" s="19">
        <v>16.65</v>
      </c>
      <c r="C31" s="19">
        <f t="shared" si="0"/>
        <v>4.096096096096097</v>
      </c>
      <c r="D31" s="19">
        <f t="shared" si="1"/>
        <v>-0.05100000000000193</v>
      </c>
      <c r="E31" s="20">
        <f t="shared" si="2"/>
        <v>99.69462906412788</v>
      </c>
    </row>
    <row r="32" spans="1:5" ht="12" customHeight="1">
      <c r="A32" s="11" t="s">
        <v>8</v>
      </c>
      <c r="B32" s="17">
        <f>AVERAGE(B22:B31)</f>
        <v>16.701</v>
      </c>
      <c r="C32" s="17">
        <f>AVERAGE(C22:C31)</f>
        <v>4.08367298375399</v>
      </c>
      <c r="D32" s="17"/>
      <c r="E32" s="21"/>
    </row>
    <row r="33" spans="1:5" ht="12" customHeight="1">
      <c r="A33" s="3" t="s">
        <v>11</v>
      </c>
      <c r="B33" s="6">
        <f>MIN(B22:B31)</f>
        <v>16.59</v>
      </c>
      <c r="C33" s="6">
        <f>MIN(C22:C31)</f>
        <v>4.049881235154395</v>
      </c>
      <c r="D33" s="6">
        <f>MIN(D22:D31)</f>
        <v>-0.11100000000000065</v>
      </c>
      <c r="E33" s="7">
        <f>MIN(E22:E31)</f>
        <v>99.33536913957248</v>
      </c>
    </row>
    <row r="34" spans="1:5" ht="12" customHeight="1" thickBot="1">
      <c r="A34" s="8" t="s">
        <v>10</v>
      </c>
      <c r="B34" s="9">
        <f>MAX(B22:B31)</f>
        <v>16.84</v>
      </c>
      <c r="C34" s="9">
        <f>MAX(C22:C31)</f>
        <v>4.110910186859555</v>
      </c>
      <c r="D34" s="9">
        <f>MAX(D22:D31)</f>
        <v>0.13899999999999935</v>
      </c>
      <c r="E34" s="10">
        <f>MAX(E22:E31)</f>
        <v>100.83228549188672</v>
      </c>
    </row>
    <row r="35" spans="1:2" ht="12" customHeight="1" thickBot="1" thickTop="1">
      <c r="A35" s="1"/>
      <c r="B35" s="2"/>
    </row>
    <row r="36" spans="1:5" ht="12" customHeight="1" thickBot="1" thickTop="1">
      <c r="A36" s="14" t="s">
        <v>4</v>
      </c>
      <c r="B36" s="15" t="s">
        <v>5</v>
      </c>
      <c r="C36" s="15" t="s">
        <v>6</v>
      </c>
      <c r="D36" s="15" t="s">
        <v>9</v>
      </c>
      <c r="E36" s="16" t="s">
        <v>7</v>
      </c>
    </row>
    <row r="37" spans="1:5" ht="12" customHeight="1">
      <c r="A37" s="11">
        <v>1</v>
      </c>
      <c r="B37" s="12">
        <v>13.43</v>
      </c>
      <c r="C37" s="12">
        <f aca="true" t="shared" si="3" ref="C37:C46">$D$2/B37*0.682</f>
        <v>5.078183172002978</v>
      </c>
      <c r="D37" s="12">
        <f>B37-$B$47</f>
        <v>0.016999999999997684</v>
      </c>
      <c r="E37" s="13">
        <f>B37/$B$47*100</f>
        <v>100.12674271229403</v>
      </c>
    </row>
    <row r="38" spans="1:5" ht="12" customHeight="1">
      <c r="A38" s="3">
        <v>2</v>
      </c>
      <c r="B38" s="4">
        <v>13.37</v>
      </c>
      <c r="C38" s="4">
        <f t="shared" si="3"/>
        <v>5.100972326103217</v>
      </c>
      <c r="D38" s="4">
        <f aca="true" t="shared" si="4" ref="D38:D46">B38-$B$47</f>
        <v>-0.043000000000002814</v>
      </c>
      <c r="E38" s="5">
        <f aca="true" t="shared" si="5" ref="E38:E46">B38/$B$47*100</f>
        <v>99.67941549243268</v>
      </c>
    </row>
    <row r="39" spans="1:5" ht="12" customHeight="1">
      <c r="A39" s="3">
        <v>3</v>
      </c>
      <c r="B39" s="4">
        <v>13.43</v>
      </c>
      <c r="C39" s="4">
        <f t="shared" si="3"/>
        <v>5.078183172002978</v>
      </c>
      <c r="D39" s="4">
        <f t="shared" si="4"/>
        <v>0.016999999999997684</v>
      </c>
      <c r="E39" s="5">
        <f t="shared" si="5"/>
        <v>100.12674271229403</v>
      </c>
    </row>
    <row r="40" spans="1:5" ht="12" customHeight="1">
      <c r="A40" s="3">
        <v>4</v>
      </c>
      <c r="B40" s="4">
        <v>13.31</v>
      </c>
      <c r="C40" s="4">
        <f t="shared" si="3"/>
        <v>5.123966942148761</v>
      </c>
      <c r="D40" s="4">
        <f t="shared" si="4"/>
        <v>-0.10300000000000153</v>
      </c>
      <c r="E40" s="5">
        <f t="shared" si="5"/>
        <v>99.23208827257137</v>
      </c>
    </row>
    <row r="41" spans="1:5" ht="12" customHeight="1">
      <c r="A41" s="3">
        <v>5</v>
      </c>
      <c r="B41" s="4">
        <v>13.37</v>
      </c>
      <c r="C41" s="4">
        <f t="shared" si="3"/>
        <v>5.100972326103217</v>
      </c>
      <c r="D41" s="4">
        <f t="shared" si="4"/>
        <v>-0.043000000000002814</v>
      </c>
      <c r="E41" s="5">
        <f t="shared" si="5"/>
        <v>99.67941549243268</v>
      </c>
    </row>
    <row r="42" spans="1:5" ht="12" customHeight="1">
      <c r="A42" s="3">
        <v>6</v>
      </c>
      <c r="B42" s="4">
        <v>13.46</v>
      </c>
      <c r="C42" s="4">
        <f t="shared" si="3"/>
        <v>5.066864784546805</v>
      </c>
      <c r="D42" s="4">
        <f t="shared" si="4"/>
        <v>0.04699999999999882</v>
      </c>
      <c r="E42" s="5">
        <f t="shared" si="5"/>
        <v>100.3504063222247</v>
      </c>
    </row>
    <row r="43" spans="1:5" ht="12" customHeight="1">
      <c r="A43" s="3">
        <v>7</v>
      </c>
      <c r="B43" s="4">
        <v>13.4</v>
      </c>
      <c r="C43" s="4">
        <f t="shared" si="3"/>
        <v>5.089552238805971</v>
      </c>
      <c r="D43" s="4">
        <f t="shared" si="4"/>
        <v>-0.013000000000001677</v>
      </c>
      <c r="E43" s="5">
        <f t="shared" si="5"/>
        <v>99.90307910236336</v>
      </c>
    </row>
    <row r="44" spans="1:5" ht="12" customHeight="1">
      <c r="A44" s="3">
        <v>8</v>
      </c>
      <c r="B44" s="4">
        <v>13.4</v>
      </c>
      <c r="C44" s="4">
        <f t="shared" si="3"/>
        <v>5.089552238805971</v>
      </c>
      <c r="D44" s="4">
        <f t="shared" si="4"/>
        <v>-0.013000000000001677</v>
      </c>
      <c r="E44" s="5">
        <f t="shared" si="5"/>
        <v>99.90307910236336</v>
      </c>
    </row>
    <row r="45" spans="1:5" ht="12" customHeight="1">
      <c r="A45" s="3">
        <v>9</v>
      </c>
      <c r="B45" s="4">
        <v>13.5</v>
      </c>
      <c r="C45" s="4">
        <f t="shared" si="3"/>
        <v>5.051851851851852</v>
      </c>
      <c r="D45" s="4">
        <f t="shared" si="4"/>
        <v>0.08699999999999797</v>
      </c>
      <c r="E45" s="5">
        <f t="shared" si="5"/>
        <v>100.64862446879891</v>
      </c>
    </row>
    <row r="46" spans="1:5" ht="12" customHeight="1" thickBot="1">
      <c r="A46" s="18">
        <v>10</v>
      </c>
      <c r="B46" s="19">
        <v>13.46</v>
      </c>
      <c r="C46" s="19">
        <f t="shared" si="3"/>
        <v>5.066864784546805</v>
      </c>
      <c r="D46" s="19">
        <f t="shared" si="4"/>
        <v>0.04699999999999882</v>
      </c>
      <c r="E46" s="20">
        <f t="shared" si="5"/>
        <v>100.3504063222247</v>
      </c>
    </row>
    <row r="47" spans="1:5" ht="12" customHeight="1">
      <c r="A47" s="11" t="s">
        <v>8</v>
      </c>
      <c r="B47" s="17">
        <f>AVERAGE(B37:B46)</f>
        <v>13.413000000000002</v>
      </c>
      <c r="C47" s="17">
        <f>AVERAGE(C37:C46)</f>
        <v>5.084696383691854</v>
      </c>
      <c r="D47" s="17"/>
      <c r="E47" s="21"/>
    </row>
    <row r="48" spans="1:5" ht="12" customHeight="1">
      <c r="A48" s="3" t="s">
        <v>11</v>
      </c>
      <c r="B48" s="6">
        <f>MIN(B37:B46)</f>
        <v>13.31</v>
      </c>
      <c r="C48" s="6">
        <f>MIN(C37:C46)</f>
        <v>5.051851851851852</v>
      </c>
      <c r="D48" s="6">
        <f>MIN(D37:D46)</f>
        <v>-0.10300000000000153</v>
      </c>
      <c r="E48" s="7">
        <f>MIN(E37:E46)</f>
        <v>99.23208827257137</v>
      </c>
    </row>
    <row r="49" spans="1:5" ht="12" customHeight="1" thickBot="1">
      <c r="A49" s="8" t="s">
        <v>10</v>
      </c>
      <c r="B49" s="9">
        <f>MAX(B37:B46)</f>
        <v>13.5</v>
      </c>
      <c r="C49" s="9">
        <f>MAX(C37:C46)</f>
        <v>5.123966942148761</v>
      </c>
      <c r="D49" s="9">
        <f>MAX(D37:D46)</f>
        <v>0.08699999999999797</v>
      </c>
      <c r="E49" s="10">
        <f>MAX(E37:E46)</f>
        <v>100.64862446879891</v>
      </c>
    </row>
    <row r="50" ht="12" customHeight="1" thickBot="1" thickTop="1"/>
    <row r="51" spans="1:5" ht="12" customHeight="1" thickBot="1" thickTop="1">
      <c r="A51" s="14" t="s">
        <v>4</v>
      </c>
      <c r="B51" s="15" t="s">
        <v>5</v>
      </c>
      <c r="C51" s="15" t="s">
        <v>6</v>
      </c>
      <c r="D51" s="15" t="s">
        <v>9</v>
      </c>
      <c r="E51" s="16" t="s">
        <v>7</v>
      </c>
    </row>
    <row r="52" spans="1:5" ht="12" customHeight="1">
      <c r="A52" s="11">
        <v>1</v>
      </c>
      <c r="B52" s="12">
        <v>11.37</v>
      </c>
      <c r="C52" s="12">
        <f aca="true" t="shared" si="6" ref="C52:C61">$D$2/B52*0.682</f>
        <v>5.998240985048374</v>
      </c>
      <c r="D52" s="12">
        <f>B52-$B$62</f>
        <v>0.014999999999998792</v>
      </c>
      <c r="E52" s="13">
        <f>B52/$B$62*100</f>
        <v>100.13210039630118</v>
      </c>
    </row>
    <row r="53" spans="1:5" ht="12" customHeight="1">
      <c r="A53" s="3">
        <v>2</v>
      </c>
      <c r="B53" s="4">
        <v>11.37</v>
      </c>
      <c r="C53" s="4">
        <f t="shared" si="6"/>
        <v>5.998240985048374</v>
      </c>
      <c r="D53" s="12">
        <f aca="true" t="shared" si="7" ref="D53:D61">B53-$B$62</f>
        <v>0.014999999999998792</v>
      </c>
      <c r="E53" s="13">
        <f aca="true" t="shared" si="8" ref="E53:E61">B53/$B$62*100</f>
        <v>100.13210039630118</v>
      </c>
    </row>
    <row r="54" spans="1:5" ht="12" customHeight="1">
      <c r="A54" s="3">
        <v>3</v>
      </c>
      <c r="B54" s="4">
        <v>11.28</v>
      </c>
      <c r="C54" s="4">
        <f t="shared" si="6"/>
        <v>6.046099290780142</v>
      </c>
      <c r="D54" s="12">
        <f t="shared" si="7"/>
        <v>-0.07500000000000107</v>
      </c>
      <c r="E54" s="13">
        <f t="shared" si="8"/>
        <v>99.33949801849404</v>
      </c>
    </row>
    <row r="55" spans="1:5" ht="12" customHeight="1">
      <c r="A55" s="3">
        <v>4</v>
      </c>
      <c r="B55" s="4">
        <v>11.37</v>
      </c>
      <c r="C55" s="4">
        <f t="shared" si="6"/>
        <v>5.998240985048374</v>
      </c>
      <c r="D55" s="12">
        <f t="shared" si="7"/>
        <v>0.014999999999998792</v>
      </c>
      <c r="E55" s="13">
        <f t="shared" si="8"/>
        <v>100.13210039630118</v>
      </c>
    </row>
    <row r="56" spans="1:5" ht="12" customHeight="1">
      <c r="A56" s="3">
        <v>5</v>
      </c>
      <c r="B56" s="4">
        <v>11.37</v>
      </c>
      <c r="C56" s="4">
        <f t="shared" si="6"/>
        <v>5.998240985048374</v>
      </c>
      <c r="D56" s="12">
        <f t="shared" si="7"/>
        <v>0.014999999999998792</v>
      </c>
      <c r="E56" s="13">
        <f t="shared" si="8"/>
        <v>100.13210039630118</v>
      </c>
    </row>
    <row r="57" spans="1:5" ht="12" customHeight="1">
      <c r="A57" s="3">
        <v>6</v>
      </c>
      <c r="B57" s="4">
        <v>11.34</v>
      </c>
      <c r="C57" s="4">
        <f t="shared" si="6"/>
        <v>6.014109347442682</v>
      </c>
      <c r="D57" s="12">
        <f t="shared" si="7"/>
        <v>-0.015000000000000568</v>
      </c>
      <c r="E57" s="13">
        <f t="shared" si="8"/>
        <v>99.8678996036988</v>
      </c>
    </row>
    <row r="58" spans="1:5" ht="12" customHeight="1">
      <c r="A58" s="3">
        <v>7</v>
      </c>
      <c r="B58" s="4">
        <v>11.37</v>
      </c>
      <c r="C58" s="4">
        <f t="shared" si="6"/>
        <v>5.998240985048374</v>
      </c>
      <c r="D58" s="12">
        <f t="shared" si="7"/>
        <v>0.014999999999998792</v>
      </c>
      <c r="E58" s="13">
        <f t="shared" si="8"/>
        <v>100.13210039630118</v>
      </c>
    </row>
    <row r="59" spans="1:5" ht="12" customHeight="1">
      <c r="A59" s="3">
        <v>8</v>
      </c>
      <c r="B59" s="4">
        <v>11.4</v>
      </c>
      <c r="C59" s="4">
        <f t="shared" si="6"/>
        <v>5.982456140350877</v>
      </c>
      <c r="D59" s="12">
        <f t="shared" si="7"/>
        <v>0.04499999999999993</v>
      </c>
      <c r="E59" s="13">
        <f t="shared" si="8"/>
        <v>100.39630118890356</v>
      </c>
    </row>
    <row r="60" spans="1:5" ht="12" customHeight="1">
      <c r="A60" s="3">
        <v>9</v>
      </c>
      <c r="B60" s="4">
        <v>11.34</v>
      </c>
      <c r="C60" s="4">
        <f t="shared" si="6"/>
        <v>6.014109347442682</v>
      </c>
      <c r="D60" s="12">
        <f t="shared" si="7"/>
        <v>-0.015000000000000568</v>
      </c>
      <c r="E60" s="13">
        <f t="shared" si="8"/>
        <v>99.8678996036988</v>
      </c>
    </row>
    <row r="61" spans="1:5" ht="12" customHeight="1" thickBot="1">
      <c r="A61" s="18">
        <v>10</v>
      </c>
      <c r="B61" s="19">
        <v>11.34</v>
      </c>
      <c r="C61" s="19">
        <f t="shared" si="6"/>
        <v>6.014109347442682</v>
      </c>
      <c r="D61" s="19">
        <f t="shared" si="7"/>
        <v>-0.015000000000000568</v>
      </c>
      <c r="E61" s="20">
        <f t="shared" si="8"/>
        <v>99.8678996036988</v>
      </c>
    </row>
    <row r="62" spans="1:5" ht="12" customHeight="1">
      <c r="A62" s="11" t="s">
        <v>8</v>
      </c>
      <c r="B62" s="17">
        <f>AVERAGE(B52:B61)</f>
        <v>11.355</v>
      </c>
      <c r="C62" s="17">
        <f>AVERAGE(C52:C61)</f>
        <v>6.006208839870094</v>
      </c>
      <c r="D62" s="17"/>
      <c r="E62" s="21"/>
    </row>
    <row r="63" spans="1:5" ht="12" customHeight="1">
      <c r="A63" s="3" t="s">
        <v>11</v>
      </c>
      <c r="B63" s="6">
        <f>MIN(B52:B61)</f>
        <v>11.28</v>
      </c>
      <c r="C63" s="6">
        <f>MIN(C52:C61)</f>
        <v>5.982456140350877</v>
      </c>
      <c r="D63" s="6">
        <f>MIN(D52:D61)</f>
        <v>-0.07500000000000107</v>
      </c>
      <c r="E63" s="7">
        <f>MIN(E52:E61)</f>
        <v>99.33949801849404</v>
      </c>
    </row>
    <row r="64" spans="1:5" ht="12" customHeight="1" thickBot="1">
      <c r="A64" s="8" t="s">
        <v>10</v>
      </c>
      <c r="B64" s="9">
        <f>MAX(B52:B61)</f>
        <v>11.4</v>
      </c>
      <c r="C64" s="9">
        <f>MAX(C52:C61)</f>
        <v>6.046099290780142</v>
      </c>
      <c r="D64" s="9">
        <f>MAX(D52:D61)</f>
        <v>0.04499999999999993</v>
      </c>
      <c r="E64" s="10">
        <f>MAX(E52:E61)</f>
        <v>100.39630118890356</v>
      </c>
    </row>
    <row r="65" ht="13.5" thickTop="1"/>
  </sheetData>
  <sheetProtection/>
  <mergeCells count="10">
    <mergeCell ref="D1:E1"/>
    <mergeCell ref="A9:C9"/>
    <mergeCell ref="A1:C1"/>
    <mergeCell ref="A2:C2"/>
    <mergeCell ref="A3:C3"/>
    <mergeCell ref="A4:C4"/>
    <mergeCell ref="A8:C8"/>
    <mergeCell ref="A7:C7"/>
    <mergeCell ref="A5:C5"/>
    <mergeCell ref="A6:C6"/>
  </mergeCells>
  <printOptions/>
  <pageMargins left="0.17" right="0.17" top="0.17" bottom="0.18" header="0.17" footer="0.16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Tony Guymer</cp:lastModifiedBy>
  <cp:lastPrinted>2007-03-15T14:30:24Z</cp:lastPrinted>
  <dcterms:created xsi:type="dcterms:W3CDTF">2007-03-15T03:49:45Z</dcterms:created>
  <dcterms:modified xsi:type="dcterms:W3CDTF">2013-02-15T04:57:16Z</dcterms:modified>
  <cp:category/>
  <cp:version/>
  <cp:contentType/>
  <cp:contentStatus/>
</cp:coreProperties>
</file>